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부서공유함\인천지역본부 관리부\5. 사회공헌, 자재, 계약, 공시, 동반성장\다. 계약, 공시, 동반성장\계약파일(이영현)\★계약진행\2. 용역\4. 2027~2028년 북항해저배관 사설항로표지 위탁관리용역\2 입찰공고\"/>
    </mc:Choice>
  </mc:AlternateContent>
  <xr:revisionPtr revIDLastSave="0" documentId="13_ncr:1_{53248DE1-2026-412B-B86F-ED598BCA376F}" xr6:coauthVersionLast="47" xr6:coauthVersionMax="47" xr10:uidLastSave="{00000000-0000-0000-0000-000000000000}"/>
  <bookViews>
    <workbookView xWindow="28680" yWindow="-120" windowWidth="29040" windowHeight="15720" tabRatio="779" activeTab="1" xr2:uid="{00000000-000D-0000-FFFF-FFFF00000000}"/>
  </bookViews>
  <sheets>
    <sheet name="표지" sheetId="26" r:id="rId1"/>
    <sheet name="총괄표" sheetId="1" r:id="rId2"/>
    <sheet name="공사총괄내역서" sheetId="27" state="hidden" r:id="rId3"/>
    <sheet name="참조1-1. 도장면적 산출" sheetId="21" state="hidden" r:id="rId4"/>
    <sheet name="참조1-2. 도장단가 산출" sheetId="18" state="hidden" r:id="rId5"/>
  </sheets>
  <externalReferences>
    <externalReference r:id="rId6"/>
  </externalReferences>
  <definedNames>
    <definedName name="_xlnm.Print_Area" localSheetId="2">공사총괄내역서!$A$1:$O$33</definedName>
    <definedName name="_xlnm.Print_Area" localSheetId="3">'참조1-1. 도장면적 산출'!$A$1:$G$19</definedName>
    <definedName name="_xlnm.Print_Area" localSheetId="4">'참조1-2. 도장단가 산출'!$A$1:$L$34</definedName>
    <definedName name="_xlnm.Print_Area" localSheetId="1">총괄표!$A$1:$H$30</definedName>
    <definedName name="_xlnm.Print_Area" localSheetId="0">표지!$A$1:$G$26</definedName>
    <definedName name="노임단가">'[1]점검별 노무비 산출내역'!$B$37:$F$42</definedName>
    <definedName name="등부표인양">'[1]점검별 투입인원'!$A$46:$H$69</definedName>
    <definedName name="등부표점검">'[1]점검별 투입인원'!$A$5:$H$35</definedName>
    <definedName name="부표인양">'[1]점검별 투입인원'!$A$72:$H$92</definedName>
    <definedName name="부표점검">'[1]점검별 투입인원'!$A$38:$H$43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21" l="1"/>
  <c r="J15" i="21"/>
  <c r="J12" i="21"/>
  <c r="K10" i="21"/>
  <c r="K11" i="21"/>
  <c r="H6" i="21"/>
  <c r="F6" i="21" s="1"/>
  <c r="H7" i="21"/>
  <c r="F7" i="21" s="1"/>
  <c r="H8" i="21"/>
  <c r="F8" i="21" s="1"/>
  <c r="H9" i="21"/>
  <c r="F9" i="21" s="1"/>
  <c r="H10" i="21"/>
  <c r="F10" i="21" s="1"/>
  <c r="H11" i="21"/>
  <c r="F11" i="21" s="1"/>
  <c r="H15" i="21"/>
  <c r="F15" i="21" s="1"/>
  <c r="H14" i="21"/>
  <c r="F14" i="21" s="1"/>
  <c r="H13" i="21"/>
  <c r="F13" i="21" s="1"/>
  <c r="H12" i="21"/>
  <c r="F12" i="21" s="1"/>
  <c r="J6" i="21" l="1"/>
  <c r="K6" i="21"/>
  <c r="K9" i="21"/>
  <c r="J7" i="21"/>
  <c r="J13" i="21"/>
  <c r="K8" i="21"/>
  <c r="F16" i="21"/>
  <c r="K21" i="21" l="1"/>
  <c r="J21" i="21"/>
  <c r="L23" i="21" s="1"/>
  <c r="M23" i="21" s="1"/>
  <c r="H8" i="18" l="1"/>
  <c r="H9" i="18"/>
  <c r="F15" i="1" l="1"/>
  <c r="F16" i="1"/>
  <c r="F14" i="1"/>
  <c r="I8" i="18" l="1"/>
  <c r="B3" i="27" l="1"/>
  <c r="J25" i="18" l="1"/>
  <c r="J24" i="18"/>
  <c r="F24" i="18"/>
  <c r="J13" i="18"/>
  <c r="I12" i="18"/>
  <c r="J12" i="18" s="1"/>
  <c r="I11" i="18"/>
  <c r="J11" i="18" s="1"/>
  <c r="I10" i="18"/>
  <c r="I7" i="18"/>
  <c r="J19" i="18" s="1"/>
  <c r="I6" i="18"/>
  <c r="J18" i="18" s="1"/>
  <c r="J23" i="18" l="1"/>
  <c r="J6" i="18"/>
  <c r="J7" i="18"/>
  <c r="H20" i="18" l="1"/>
  <c r="J20" i="18" s="1"/>
  <c r="H21" i="18"/>
  <c r="J8" i="18" l="1"/>
  <c r="H22" i="18"/>
  <c r="J22" i="18" s="1"/>
  <c r="J21" i="18"/>
  <c r="J26" i="18" l="1"/>
  <c r="J9" i="18"/>
  <c r="H10" i="18"/>
  <c r="J10" i="18" s="1"/>
  <c r="J14" i="18" s="1"/>
  <c r="G7" i="27" l="1"/>
  <c r="G18" i="1" l="1"/>
  <c r="F13" i="1" l="1"/>
  <c r="G25" i="1"/>
  <c r="G8" i="27" l="1"/>
  <c r="G31" i="27" s="1"/>
  <c r="G9" i="27" l="1"/>
  <c r="M9" i="27" s="1"/>
  <c r="K15" i="27"/>
  <c r="I11" i="27" l="1"/>
  <c r="K21" i="27" s="1"/>
  <c r="M21" i="27" s="1"/>
  <c r="M15" i="27"/>
  <c r="K22" i="27" l="1"/>
  <c r="M22" i="27" s="1"/>
  <c r="K18" i="27"/>
  <c r="K20" i="27"/>
  <c r="M20" i="27" s="1"/>
  <c r="M11" i="27"/>
  <c r="I12" i="27"/>
  <c r="I31" i="27" s="1"/>
  <c r="J14" i="1" l="1"/>
  <c r="M12" i="27"/>
  <c r="I13" i="27"/>
  <c r="K19" i="27" s="1"/>
  <c r="M18" i="27"/>
  <c r="M13" i="27" l="1"/>
  <c r="M19" i="27"/>
  <c r="K17" i="27"/>
  <c r="M17" i="27" s="1"/>
  <c r="K16" i="27"/>
  <c r="K23" i="27" l="1"/>
  <c r="K31" i="27"/>
  <c r="M16" i="27"/>
  <c r="M23" i="27" s="1"/>
  <c r="M25" i="27" l="1"/>
  <c r="M27" i="27" l="1"/>
  <c r="M29" i="27" s="1"/>
  <c r="M31" i="27" s="1"/>
</calcChain>
</file>

<file path=xl/sharedStrings.xml><?xml version="1.0" encoding="utf-8"?>
<sst xmlns="http://schemas.openxmlformats.org/spreadsheetml/2006/main" count="282" uniqueCount="178">
  <si>
    <t>비    목</t>
  </si>
  <si>
    <t>금  액</t>
  </si>
  <si>
    <t>비  고</t>
  </si>
  <si>
    <t>재료비</t>
  </si>
  <si>
    <t>노무비</t>
  </si>
  <si>
    <t>직접노무비</t>
  </si>
  <si>
    <t>간접노무비</t>
  </si>
  <si>
    <t>소계</t>
  </si>
  <si>
    <t>경비</t>
  </si>
  <si>
    <t>보험료</t>
  </si>
  <si>
    <t>산업안전보건관리비</t>
  </si>
  <si>
    <t>계</t>
  </si>
  <si>
    <t>일반관리비</t>
  </si>
  <si>
    <t>공급가액</t>
  </si>
  <si>
    <t>부가가치세</t>
  </si>
  <si>
    <t>용역비총계</t>
  </si>
  <si>
    <t>규격</t>
  </si>
  <si>
    <t>단위</t>
  </si>
  <si>
    <t>수량</t>
  </si>
  <si>
    <t>합계</t>
  </si>
  <si>
    <t>비고</t>
  </si>
  <si>
    <t>단가</t>
  </si>
  <si>
    <t>금액</t>
  </si>
  <si>
    <t>구분</t>
    <phoneticPr fontId="1" type="noConversion"/>
  </si>
  <si>
    <t>합 계</t>
    <phoneticPr fontId="1" type="noConversion"/>
  </si>
  <si>
    <t>계</t>
    <phoneticPr fontId="1" type="noConversion"/>
  </si>
  <si>
    <t>구 분</t>
    <phoneticPr fontId="1" type="noConversion"/>
  </si>
  <si>
    <t>비 고</t>
    <phoneticPr fontId="1" type="noConversion"/>
  </si>
  <si>
    <t>(단위 : 원/㎡)</t>
    <phoneticPr fontId="1" type="noConversion"/>
  </si>
  <si>
    <t>도장단가 산출표</t>
    <phoneticPr fontId="1" type="noConversion"/>
  </si>
  <si>
    <t>명칭</t>
    <phoneticPr fontId="1" type="noConversion"/>
  </si>
  <si>
    <t>도장횟수</t>
    <phoneticPr fontId="1" type="noConversion"/>
  </si>
  <si>
    <t>규    격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</si>
  <si>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</si>
  <si>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</si>
  <si>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</si>
  <si>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</si>
  <si>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</si>
  <si>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표체전체</t>
    <phoneticPr fontId="1" type="noConversion"/>
  </si>
  <si>
    <t>하도</t>
    <phoneticPr fontId="1" type="noConversion"/>
  </si>
  <si>
    <t>무기질 ZINC도료(녹막이 방지용)</t>
  </si>
  <si>
    <t>L</t>
    <phoneticPr fontId="1" type="noConversion"/>
  </si>
  <si>
    <t>중도</t>
    <phoneticPr fontId="1" type="noConversion"/>
  </si>
  <si>
    <t>에폭시계 도료(방청 A/C용)</t>
  </si>
  <si>
    <t>수선하부</t>
    <phoneticPr fontId="1" type="noConversion"/>
  </si>
  <si>
    <t>상도</t>
    <phoneticPr fontId="1" type="noConversion"/>
  </si>
  <si>
    <t>염화고무계 도료(접착제 상부용)</t>
  </si>
  <si>
    <t>수선상부</t>
    <phoneticPr fontId="1" type="noConversion"/>
  </si>
  <si>
    <t>폴리우레탄계 도료</t>
  </si>
  <si>
    <t>신너</t>
    <phoneticPr fontId="1" type="noConversion"/>
  </si>
  <si>
    <t>에폭시계</t>
  </si>
  <si>
    <t>NO.024</t>
  </si>
  <si>
    <t>퍼티</t>
  </si>
  <si>
    <t>에폭시(철재면용)</t>
  </si>
  <si>
    <t>연마지</t>
  </si>
  <si>
    <t>샌딩디스크용</t>
  </si>
  <si>
    <t>#120</t>
  </si>
  <si>
    <t>매</t>
    <phoneticPr fontId="1" type="noConversion"/>
  </si>
  <si>
    <t>순설계금액</t>
    <phoneticPr fontId="1" type="noConversion"/>
  </si>
  <si>
    <t>선저방오도료(방오 A/F)</t>
    <phoneticPr fontId="1" type="noConversion"/>
  </si>
  <si>
    <t>도장면적 산출표</t>
    <phoneticPr fontId="1" type="noConversion"/>
  </si>
  <si>
    <t>도장면적 산출식</t>
    <phoneticPr fontId="1" type="noConversion"/>
  </si>
  <si>
    <t>(단위 : ㎡)</t>
    <phoneticPr fontId="1" type="noConversion"/>
  </si>
  <si>
    <t>㎡</t>
  </si>
  <si>
    <t>도장면적</t>
    <phoneticPr fontId="1" type="noConversion"/>
  </si>
  <si>
    <t>2. 노 무 비</t>
    <phoneticPr fontId="1" type="noConversion"/>
  </si>
  <si>
    <t>3. 경     비</t>
    <phoneticPr fontId="1" type="noConversion"/>
  </si>
  <si>
    <t xml:space="preserve">  가. 기계경비</t>
    <phoneticPr fontId="1" type="noConversion"/>
  </si>
  <si>
    <t xml:space="preserve">  가. 직접노무비</t>
    <phoneticPr fontId="1" type="noConversion"/>
  </si>
  <si>
    <t>4. 일반관리비</t>
    <phoneticPr fontId="1" type="noConversion"/>
  </si>
  <si>
    <t>5. 이     윤</t>
    <phoneticPr fontId="1" type="noConversion"/>
  </si>
  <si>
    <t>(노무비)의</t>
    <phoneticPr fontId="1" type="noConversion"/>
  </si>
  <si>
    <t>(노무비)의</t>
    <phoneticPr fontId="1" type="noConversion"/>
  </si>
  <si>
    <t>(재료비+노무비+경비)의</t>
    <phoneticPr fontId="1" type="noConversion"/>
  </si>
  <si>
    <t>(노무비+경비+일반관리비)의</t>
    <phoneticPr fontId="1" type="noConversion"/>
  </si>
  <si>
    <t>기계경비</t>
    <phoneticPr fontId="1" type="noConversion"/>
  </si>
  <si>
    <t>전력비</t>
    <phoneticPr fontId="1" type="noConversion"/>
  </si>
  <si>
    <t>&lt;직접노무비 산출내역&gt;</t>
    <phoneticPr fontId="1" type="noConversion"/>
  </si>
  <si>
    <t>&lt;기계경비 산출내역&gt;</t>
    <phoneticPr fontId="1" type="noConversion"/>
  </si>
  <si>
    <t>&lt;참조 1-1&gt;</t>
    <phoneticPr fontId="1" type="noConversion"/>
  </si>
  <si>
    <t>&lt;참조 1-2&gt;</t>
    <phoneticPr fontId="1" type="noConversion"/>
  </si>
  <si>
    <t>주2)설계수량 : 2000년도 정부표준품셈(2000년 감우회 설계용역)에 의거 작성.</t>
    <phoneticPr fontId="1" type="noConversion"/>
  </si>
  <si>
    <t>주3)시공 페인트는 에폭시 또는 우레탄 계열을 적용하고, 페인트 제조자의 시공방법을 준수한다.</t>
    <phoneticPr fontId="1" type="noConversion"/>
  </si>
  <si>
    <t>주4)도장횟수는 하도 1회, 중도 1회, 상도 2회를 기준으로 하며 시공전에 협의한다.</t>
    <phoneticPr fontId="1" type="noConversion"/>
  </si>
  <si>
    <t>주5)『항로표지 기능 및 규격에 관한 기준』의 표준색체 기준을 따라야 함.</t>
    <phoneticPr fontId="1" type="noConversion"/>
  </si>
  <si>
    <t xml:space="preserve">   - 상도 설계수량은 (등)부표의 수선하부 및 수선상부 비율에 맞춰 나눔</t>
    <phoneticPr fontId="1" type="noConversion"/>
  </si>
  <si>
    <t>1. 재 료 비</t>
    <phoneticPr fontId="1" type="noConversion"/>
  </si>
  <si>
    <t xml:space="preserve">  나. 간접노무비</t>
    <phoneticPr fontId="1" type="noConversion"/>
  </si>
  <si>
    <t>(직접노무비)의</t>
    <phoneticPr fontId="1" type="noConversion"/>
  </si>
  <si>
    <t xml:space="preserve"> 노무비 합계</t>
    <phoneticPr fontId="1" type="noConversion"/>
  </si>
  <si>
    <t xml:space="preserve">  나. 산재보험료</t>
    <phoneticPr fontId="1" type="noConversion"/>
  </si>
  <si>
    <t xml:space="preserve">  다. 고용보험료</t>
    <phoneticPr fontId="1" type="noConversion"/>
  </si>
  <si>
    <t>공사</t>
    <phoneticPr fontId="1" type="noConversion"/>
  </si>
  <si>
    <t xml:space="preserve">  라. 산업안전보건관리비</t>
    <phoneticPr fontId="1" type="noConversion"/>
  </si>
  <si>
    <t>이          윤</t>
    <phoneticPr fontId="1" type="noConversion"/>
  </si>
  <si>
    <t>인 양 점 검 공 사 총 괄 내 역 서</t>
    <phoneticPr fontId="1" type="noConversion"/>
  </si>
  <si>
    <t>(재료비+직접노무비)의</t>
    <phoneticPr fontId="1" type="noConversion"/>
  </si>
  <si>
    <t>&lt;도급자관급 없음&gt;</t>
    <phoneticPr fontId="1" type="noConversion"/>
  </si>
  <si>
    <t>&lt;50억 미만 토목공사요율&gt;</t>
    <phoneticPr fontId="1" type="noConversion"/>
  </si>
  <si>
    <t>산재보험료,고용보험료</t>
    <phoneticPr fontId="1" type="noConversion"/>
  </si>
  <si>
    <t xml:space="preserve">  마. 기타경비</t>
    <phoneticPr fontId="1" type="noConversion"/>
  </si>
  <si>
    <t>(재료비+노무비)의</t>
    <phoneticPr fontId="1" type="noConversion"/>
  </si>
  <si>
    <t xml:space="preserve">  가. 직접재료비</t>
    <phoneticPr fontId="1" type="noConversion"/>
  </si>
  <si>
    <t xml:space="preserve">  나. 간접재료비</t>
    <phoneticPr fontId="1" type="noConversion"/>
  </si>
  <si>
    <t>재료비 합계</t>
    <phoneticPr fontId="1" type="noConversion"/>
  </si>
  <si>
    <t>&lt;간접재료비 산출내역&gt;</t>
    <phoneticPr fontId="1" type="noConversion"/>
  </si>
  <si>
    <t>기타경비
(출장비 등)</t>
    <phoneticPr fontId="1" type="noConversion"/>
  </si>
  <si>
    <t>&lt;50억미만 토목공사 요율&gt;</t>
    <phoneticPr fontId="1" type="noConversion"/>
  </si>
  <si>
    <t>6. 단위절사</t>
    <phoneticPr fontId="1" type="noConversion"/>
  </si>
  <si>
    <t>&lt;인양점검 재료비 반영&gt;</t>
    <phoneticPr fontId="1" type="noConversion"/>
  </si>
  <si>
    <t>인천지역본부</t>
    <phoneticPr fontId="1" type="noConversion"/>
  </si>
  <si>
    <t>■ 등부표(LL-24) 도장단가</t>
    <phoneticPr fontId="1" type="noConversion"/>
  </si>
  <si>
    <t>KCI ZINC 1000(H)</t>
    <phoneticPr fontId="1" type="noConversion"/>
  </si>
  <si>
    <t>KCI Edmarine ECO(H)</t>
    <phoneticPr fontId="1" type="noConversion"/>
  </si>
  <si>
    <t>코라멜에나멜RT546</t>
    <phoneticPr fontId="1" type="noConversion"/>
  </si>
  <si>
    <t>코마린 A/F 744</t>
    <phoneticPr fontId="1" type="noConversion"/>
  </si>
  <si>
    <t>아크릴우레탄HB</t>
    <phoneticPr fontId="1" type="noConversion"/>
  </si>
  <si>
    <t>노루씰 #6000 PUTTY</t>
    <phoneticPr fontId="1" type="noConversion"/>
  </si>
  <si>
    <t>■ 부표(US-1700) 도장단가</t>
    <phoneticPr fontId="1" type="noConversion"/>
  </si>
  <si>
    <t>주1)산출근거 : 『표준형부표 제작 및 품질관리에 관한 기준』 [별표1] 표준부표(강재) 제작 (기본)시방서 제 13조 "마"항</t>
    <phoneticPr fontId="1" type="noConversion"/>
  </si>
  <si>
    <t>■ 부표(US-1700)</t>
    <phoneticPr fontId="1" type="noConversion"/>
  </si>
  <si>
    <t xml:space="preserve"> 경비 합계</t>
    <phoneticPr fontId="1" type="noConversion"/>
  </si>
  <si>
    <t>관로보전부</t>
    <phoneticPr fontId="1" type="noConversion"/>
  </si>
  <si>
    <t>p.609</t>
    <phoneticPr fontId="1" type="noConversion"/>
  </si>
  <si>
    <t>p.610</t>
    <phoneticPr fontId="1" type="noConversion"/>
  </si>
  <si>
    <t>p.593</t>
    <phoneticPr fontId="1" type="noConversion"/>
  </si>
  <si>
    <t>p.598</t>
    <phoneticPr fontId="1" type="noConversion"/>
  </si>
  <si>
    <t>100AA</t>
    <phoneticPr fontId="1" type="noConversion"/>
  </si>
  <si>
    <t>p.1412</t>
    <phoneticPr fontId="1" type="noConversion"/>
  </si>
  <si>
    <t>주6) 한국물가협회 물가자료 적용(2025.1월 기준)</t>
    <phoneticPr fontId="1" type="noConversion"/>
  </si>
  <si>
    <t xml:space="preserve">  바. 환경보전비</t>
    <phoneticPr fontId="1" type="noConversion"/>
  </si>
  <si>
    <t>(직접공사비)의</t>
    <phoneticPr fontId="1" type="noConversion"/>
  </si>
  <si>
    <t xml:space="preserve">  사. 퇴직공제부금비</t>
    <phoneticPr fontId="1" type="noConversion"/>
  </si>
  <si>
    <t xml:space="preserve">  아. 건설기계대여대금 지급보증액</t>
    <phoneticPr fontId="1" type="noConversion"/>
  </si>
  <si>
    <t>환경보전비</t>
    <phoneticPr fontId="1" type="noConversion"/>
  </si>
  <si>
    <t>퇴직공제부금비</t>
    <phoneticPr fontId="1" type="noConversion"/>
  </si>
  <si>
    <t>건설기계대여대금
지급보증액</t>
    <phoneticPr fontId="1" type="noConversion"/>
  </si>
  <si>
    <t>- 2026~2027년 북항해저배관 사설항로표지 위탁관리용역 -</t>
    <phoneticPr fontId="1" type="noConversion"/>
  </si>
  <si>
    <t>2026. 01.</t>
    <phoneticPr fontId="1" type="noConversion"/>
  </si>
  <si>
    <t>용 역 명 : 2026~2027년 북항해저배관 사설항로표지 위탁관리용역</t>
    <phoneticPr fontId="1" type="noConversion"/>
  </si>
  <si>
    <t>■ 등부표(LS-2400)</t>
    <phoneticPr fontId="1" type="noConversion"/>
  </si>
  <si>
    <t>BODY</t>
  </si>
  <si>
    <t>COVER</t>
  </si>
  <si>
    <t>BOTTOM</t>
  </si>
  <si>
    <t>BOTTOM BRACKET</t>
  </si>
  <si>
    <t>BALANCE PIPE</t>
  </si>
  <si>
    <t>BALANCE WEIGHT</t>
  </si>
  <si>
    <t>기둥 PIPE</t>
  </si>
  <si>
    <t>두표지지 PIPE</t>
  </si>
  <si>
    <t>NAME PLATE</t>
  </si>
  <si>
    <t>FLAT BAR</t>
  </si>
  <si>
    <t>Φ 2400×2300ℓ</t>
  </si>
  <si>
    <t xml:space="preserve">Φ 2400 </t>
  </si>
  <si>
    <t>2400×300</t>
  </si>
  <si>
    <t>Φ 500×1900 ℓ</t>
  </si>
  <si>
    <t>Φ 850×750 ℓ</t>
  </si>
  <si>
    <t>Φ 80×2380ℓ</t>
  </si>
  <si>
    <t>Φ 50×600 ℓ</t>
  </si>
  <si>
    <t>550×600</t>
  </si>
  <si>
    <t>65×600</t>
  </si>
  <si>
    <t>2.4 ×π×2.3</t>
  </si>
  <si>
    <t>2.4^2 ×π / 4</t>
  </si>
  <si>
    <t>2.4 ×0.3 ×2 (양면)</t>
  </si>
  <si>
    <t>0.5 ×π×1.9</t>
  </si>
  <si>
    <t>0.85 ×π×0.75</t>
  </si>
  <si>
    <t>0.08 ×π×2.38 ×4</t>
  </si>
  <si>
    <t>0.05 ×π×0.6 ×4</t>
  </si>
  <si>
    <t>0.55 ×0.6 ×2(양면)×4</t>
  </si>
  <si>
    <t>0.065×0.6 ×2(양면)×12</t>
  </si>
  <si>
    <t>수선상부</t>
    <phoneticPr fontId="1" type="noConversion"/>
  </si>
  <si>
    <t>수선하부</t>
    <phoneticPr fontId="1" type="noConversion"/>
  </si>
  <si>
    <t>※ 인양점검공사 공사기간 1개월 미만으로 건강보험료, 연금보험료, 노인장기 요양보험료 제외 반영
※ 추정금액 1억 이하로 퇴직공제부금비 제외</t>
    <phoneticPr fontId="1" type="noConversion"/>
  </si>
  <si>
    <t>안전관리비</t>
    <phoneticPr fontId="1" type="noConversion"/>
  </si>
  <si>
    <t>한도 내 실적정산</t>
    <phoneticPr fontId="1" type="noConversion"/>
  </si>
  <si>
    <t>용역원가</t>
    <phoneticPr fontId="1" type="noConversion"/>
  </si>
  <si>
    <t>총 괄 표</t>
    <phoneticPr fontId="1" type="noConversion"/>
  </si>
  <si>
    <t>한도 내 실적정산</t>
    <phoneticPr fontId="1" type="noConversion"/>
  </si>
  <si>
    <t>공 내 역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</si>
</sst>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7" formatCode="_-* #,##0.000_-;\-* #,##0.000_-;_-* &quot;-&quot;_-;_-@_-"/>
    <numFmt numFmtId="178" formatCode="\ "/>
    <numFmt numFmtId="179" formatCode="#,##0;[Red]&quot;-&quot;#,##0"/>
    <numFmt numFmtId="180" formatCode="_ * #,##0.00_ ;_ * \-#,##0.00_ ;_ * &quot;-&quot;??_ ;_ @_ "/>
    <numFmt numFmtId="181" formatCode="&quot;SFr.&quot;\ #,##0;&quot;SFr.&quot;\ \-#,##0"/>
    <numFmt numFmtId="182" formatCode="000,000"/>
    <numFmt numFmtId="183" formatCode="0.0%;[Red]\-0.0%"/>
    <numFmt numFmtId="184" formatCode="0.00%;[Red]\-0.00%"/>
    <numFmt numFmtId="185" formatCode="00#,##0"/>
    <numFmt numFmtId="186" formatCode="_ * #,##0_ ;_ * &quot;₩&quot;&quot;₩&quot;&quot;₩&quot;&quot;₩&quot;\-#,##0_ ;_ * &quot;-&quot;_ ;_ @_ "/>
    <numFmt numFmtId="187" formatCode="#,##0.0"/>
    <numFmt numFmtId="188" formatCode="#,##0.#####\ ;[Red]\-#,##0.#####\ "/>
    <numFmt numFmtId="189" formatCode="#,##0\ ;[Red]\-#,##0\ "/>
    <numFmt numFmtId="190" formatCode="#,##0,000"/>
    <numFmt numFmtId="191" formatCode="000\-0000"/>
    <numFmt numFmtId="192" formatCode="#,##0,\+000"/>
    <numFmt numFmtId="193" formatCode="&quot;S&quot;\ #,##0;[Red]\-&quot;S&quot;\ #,##0"/>
    <numFmt numFmtId="194" formatCode="\$&quot;_x000c__x0009__x0001_-)_x0008__x0004__x0000__x0000__x0005__x0002_&quot;;[Red]\(\$#,##0\)"/>
    <numFmt numFmtId="195" formatCode=";;;"/>
    <numFmt numFmtId="196" formatCode="\(&quot;₩&quot;###,##0\)"/>
    <numFmt numFmtId="197" formatCode="&quot;$&quot;#,##0_);[Red]\(&quot;$&quot;#,##0\)"/>
    <numFmt numFmtId="198" formatCode="&quot;₩&quot;#,##0.00;[Red]&quot;₩&quot;&quot;₩&quot;\-#,##0.00"/>
    <numFmt numFmtId="199" formatCode="\(&quot;$&quot;#,##0\);\(&quot;$&quot;#,##0\)"/>
    <numFmt numFmtId="200" formatCode="#,##0.0\ ;\(#,##0.0\);&quot;-&quot;\ "/>
    <numFmt numFmtId="201" formatCode="#,##0.0\ "/>
    <numFmt numFmtId="202" formatCode="General_)"/>
    <numFmt numFmtId="203" formatCode="#,##0\ .0"/>
    <numFmt numFmtId="204" formatCode="#."/>
    <numFmt numFmtId="205" formatCode="0.0_)"/>
    <numFmt numFmtId="213" formatCode="#,##0\ &quot;회&quot;"/>
    <numFmt numFmtId="215" formatCode="#,##0_ "/>
    <numFmt numFmtId="222" formatCode="0.000"/>
    <numFmt numFmtId="223" formatCode="_-* #,##0_-;\-* #,##0_-;_-* &quot;-&quot;??_-;_-@_-"/>
    <numFmt numFmtId="229" formatCode="0.0%"/>
    <numFmt numFmtId="232" formatCode="#,##0.00_ "/>
  </numFmts>
  <fonts count="5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2"/>
      <name val="바탕체"/>
      <family val="1"/>
      <charset val="129"/>
    </font>
    <font>
      <sz val="10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10.8"/>
      <color indexed="36"/>
      <name val="바탕체"/>
      <family val="1"/>
      <charset val="129"/>
    </font>
    <font>
      <sz val="11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9.5"/>
      <name val="Courier"/>
      <family val="3"/>
    </font>
    <font>
      <b/>
      <sz val="9.85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"/>
      <color indexed="16"/>
      <name val="Courier"/>
      <family val="3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25"/>
      <color theme="1"/>
      <name val="HY헤드라인M"/>
      <family val="1"/>
      <charset val="129"/>
    </font>
    <font>
      <sz val="35"/>
      <color theme="1"/>
      <name val="HY헤드라인M"/>
      <family val="1"/>
      <charset val="129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56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178" fontId="5" fillId="0" borderId="0" applyFill="0" applyBorder="0" applyProtection="0"/>
    <xf numFmtId="0" fontId="5" fillId="0" borderId="0"/>
    <xf numFmtId="0" fontId="5" fillId="0" borderId="0"/>
    <xf numFmtId="0" fontId="10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5" fillId="0" borderId="21">
      <alignment horizontal="center"/>
    </xf>
    <xf numFmtId="9" fontId="5" fillId="0" borderId="0">
      <protection locked="0"/>
    </xf>
    <xf numFmtId="182" fontId="5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1" fillId="0" borderId="0">
      <protection locked="0"/>
    </xf>
    <xf numFmtId="3" fontId="9" fillId="0" borderId="22">
      <alignment horizontal="center"/>
    </xf>
    <xf numFmtId="0" fontId="1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2" applyNumberFormat="0" applyFont="0" applyFill="0" applyBorder="0" applyProtection="0">
      <alignment horizontal="distributed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7" fillId="3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3" fillId="0" borderId="0"/>
    <xf numFmtId="183" fontId="16" fillId="0" borderId="0" applyNumberFormat="0" applyFont="0" applyFill="0" applyBorder="0" applyProtection="0">
      <alignment horizontal="centerContinuous" vertical="center"/>
    </xf>
    <xf numFmtId="179" fontId="1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0" fillId="0" borderId="0"/>
    <xf numFmtId="0" fontId="18" fillId="0" borderId="23"/>
    <xf numFmtId="0" fontId="19" fillId="0" borderId="0" applyNumberFormat="0" applyFill="0" applyBorder="0" applyAlignment="0" applyProtection="0">
      <alignment vertical="top"/>
      <protection locked="0"/>
    </xf>
    <xf numFmtId="4" fontId="11" fillId="0" borderId="0">
      <protection locked="0"/>
    </xf>
    <xf numFmtId="185" fontId="5" fillId="0" borderId="0">
      <protection locked="0"/>
    </xf>
    <xf numFmtId="0" fontId="5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6" fillId="0" borderId="0" applyFont="0" applyFill="0" applyBorder="0" applyAlignment="0" applyProtection="0"/>
    <xf numFmtId="186" fontId="10" fillId="0" borderId="2"/>
    <xf numFmtId="187" fontId="5" fillId="3" borderId="0" applyFill="0" applyBorder="0" applyProtection="0">
      <alignment horizontal="right"/>
    </xf>
    <xf numFmtId="38" fontId="16" fillId="0" borderId="0" applyFont="0" applyFill="0" applyBorder="0" applyAlignment="0" applyProtection="0">
      <alignment vertical="center"/>
    </xf>
    <xf numFmtId="188" fontId="16" fillId="0" borderId="0" applyFont="0" applyFill="0" applyBorder="0" applyAlignment="0" applyProtection="0">
      <alignment vertical="center"/>
    </xf>
    <xf numFmtId="189" fontId="16" fillId="0" borderId="0" applyFont="0" applyFill="0" applyBorder="0" applyAlignment="0" applyProtection="0">
      <alignment vertical="center"/>
    </xf>
    <xf numFmtId="177" fontId="20" fillId="0" borderId="2">
      <alignment vertical="center"/>
    </xf>
    <xf numFmtId="0" fontId="5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" fillId="0" borderId="0" applyFont="0" applyFill="0" applyBorder="0" applyAlignment="0" applyProtection="0"/>
    <xf numFmtId="190" fontId="5" fillId="0" borderId="0">
      <protection locked="0"/>
    </xf>
    <xf numFmtId="0" fontId="8" fillId="0" borderId="24">
      <alignment horizontal="center" vertical="center"/>
    </xf>
    <xf numFmtId="0" fontId="8" fillId="0" borderId="24">
      <alignment horizontal="left" vertical="center"/>
    </xf>
    <xf numFmtId="0" fontId="8" fillId="0" borderId="24">
      <alignment vertical="center" textRotation="255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25">
      <protection locked="0"/>
    </xf>
    <xf numFmtId="191" fontId="5" fillId="0" borderId="0">
      <protection locked="0"/>
    </xf>
    <xf numFmtId="192" fontId="5" fillId="0" borderId="0">
      <protection locked="0"/>
    </xf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3" fillId="0" borderId="0"/>
    <xf numFmtId="0" fontId="24" fillId="0" borderId="0"/>
    <xf numFmtId="0" fontId="26" fillId="0" borderId="0"/>
    <xf numFmtId="193" fontId="3" fillId="0" borderId="0" applyFill="0" applyBorder="0" applyAlignment="0"/>
    <xf numFmtId="0" fontId="10" fillId="0" borderId="0"/>
    <xf numFmtId="4" fontId="11" fillId="0" borderId="0">
      <protection locked="0"/>
    </xf>
    <xf numFmtId="38" fontId="9" fillId="0" borderId="0" applyFont="0" applyFill="0" applyBorder="0" applyAlignment="0" applyProtection="0"/>
    <xf numFmtId="194" fontId="3" fillId="0" borderId="0"/>
    <xf numFmtId="180" fontId="10" fillId="0" borderId="0" applyFont="0" applyFill="0" applyBorder="0" applyAlignment="0" applyProtection="0"/>
    <xf numFmtId="195" fontId="20" fillId="0" borderId="0">
      <protection locked="0"/>
    </xf>
    <xf numFmtId="0" fontId="27" fillId="0" borderId="0" applyNumberFormat="0" applyAlignment="0">
      <alignment horizontal="left"/>
    </xf>
    <xf numFmtId="196" fontId="20" fillId="0" borderId="0">
      <protection locked="0"/>
    </xf>
    <xf numFmtId="197" fontId="9" fillId="0" borderId="0" applyFont="0" applyFill="0" applyBorder="0" applyAlignment="0" applyProtection="0"/>
    <xf numFmtId="181" fontId="5" fillId="0" borderId="0" applyFont="0" applyFill="0" applyBorder="0" applyAlignment="0" applyProtection="0"/>
    <xf numFmtId="198" fontId="20" fillId="0" borderId="0">
      <protection locked="0"/>
    </xf>
    <xf numFmtId="199" fontId="3" fillId="0" borderId="0"/>
    <xf numFmtId="0" fontId="11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0" fontId="3" fillId="0" borderId="0"/>
    <xf numFmtId="0" fontId="28" fillId="0" borderId="0" applyNumberFormat="0" applyAlignment="0">
      <alignment horizontal="left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201" fontId="20" fillId="0" borderId="0">
      <protection locked="0"/>
    </xf>
    <xf numFmtId="38" fontId="29" fillId="3" borderId="0" applyNumberFormat="0" applyBorder="0" applyAlignment="0" applyProtection="0"/>
    <xf numFmtId="0" fontId="30" fillId="0" borderId="0">
      <alignment horizontal="left"/>
    </xf>
    <xf numFmtId="0" fontId="13" fillId="0" borderId="14" applyNumberFormat="0" applyAlignment="0" applyProtection="0">
      <alignment horizontal="left" vertical="center"/>
    </xf>
    <xf numFmtId="0" fontId="13" fillId="0" borderId="26">
      <alignment horizontal="left" vertical="center"/>
    </xf>
    <xf numFmtId="0" fontId="11" fillId="0" borderId="0">
      <protection locked="0"/>
    </xf>
    <xf numFmtId="0" fontId="11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0" fontId="29" fillId="3" borderId="2" applyNumberFormat="0" applyBorder="0" applyAlignment="0" applyProtection="0"/>
    <xf numFmtId="202" fontId="31" fillId="0" borderId="0">
      <alignment horizontal="left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2" fillId="0" borderId="1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0" fillId="0" borderId="0"/>
    <xf numFmtId="203" fontId="20" fillId="0" borderId="0">
      <protection locked="0"/>
    </xf>
    <xf numFmtId="10" fontId="10" fillId="0" borderId="0" applyFont="0" applyFill="0" applyBorder="0" applyAlignment="0" applyProtection="0"/>
    <xf numFmtId="204" fontId="33" fillId="0" borderId="0">
      <protection locked="0"/>
    </xf>
    <xf numFmtId="30" fontId="34" fillId="0" borderId="0" applyNumberFormat="0" applyFill="0" applyBorder="0" applyAlignment="0" applyProtection="0">
      <alignment horizontal="left"/>
    </xf>
    <xf numFmtId="0" fontId="10" fillId="4" borderId="0"/>
    <xf numFmtId="0" fontId="35" fillId="0" borderId="0"/>
    <xf numFmtId="40" fontId="36" fillId="0" borderId="0" applyBorder="0">
      <alignment horizontal="right"/>
    </xf>
    <xf numFmtId="205" fontId="37" fillId="0" borderId="0">
      <alignment horizontal="center"/>
    </xf>
    <xf numFmtId="0" fontId="38" fillId="0" borderId="0" applyFill="0" applyBorder="0" applyProtection="0">
      <alignment horizontal="centerContinuous" vertical="center"/>
    </xf>
    <xf numFmtId="0" fontId="6" fillId="3" borderId="0" applyFill="0" applyBorder="0" applyProtection="0">
      <alignment horizontal="center" vertical="center"/>
    </xf>
    <xf numFmtId="0" fontId="11" fillId="0" borderId="27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3" fillId="0" borderId="0">
      <alignment vertical="center"/>
    </xf>
  </cellStyleXfs>
  <cellXfs count="201">
    <xf numFmtId="0" fontId="0" fillId="0" borderId="0" xfId="0">
      <alignment vertical="center"/>
    </xf>
    <xf numFmtId="0" fontId="0" fillId="0" borderId="0" xfId="0">
      <alignment vertical="center"/>
    </xf>
    <xf numFmtId="0" fontId="40" fillId="0" borderId="0" xfId="0" applyFont="1">
      <alignment vertical="center"/>
    </xf>
    <xf numFmtId="0" fontId="39" fillId="0" borderId="2" xfId="0" applyNumberFormat="1" applyFont="1" applyBorder="1" applyAlignment="1">
      <alignment horizontal="distributed" vertical="center" indent="1" shrinkToFit="1"/>
    </xf>
    <xf numFmtId="0" fontId="41" fillId="0" borderId="3" xfId="0" applyFont="1" applyBorder="1" applyAlignment="1">
      <alignment horizontal="left" vertical="center" indent="1"/>
    </xf>
    <xf numFmtId="0" fontId="41" fillId="0" borderId="4" xfId="0" applyFont="1" applyBorder="1" applyAlignment="1">
      <alignment horizontal="center" vertical="center"/>
    </xf>
    <xf numFmtId="42" fontId="41" fillId="0" borderId="2" xfId="0" applyNumberFormat="1" applyFont="1" applyBorder="1">
      <alignment vertical="center"/>
    </xf>
    <xf numFmtId="0" fontId="41" fillId="0" borderId="2" xfId="0" applyFont="1" applyBorder="1">
      <alignment vertical="center"/>
    </xf>
    <xf numFmtId="0" fontId="41" fillId="0" borderId="2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40" fillId="0" borderId="0" xfId="0" applyNumberFormat="1" applyFont="1">
      <alignment vertical="center"/>
    </xf>
    <xf numFmtId="41" fontId="41" fillId="0" borderId="2" xfId="0" applyNumberFormat="1" applyFont="1" applyBorder="1">
      <alignment vertical="center"/>
    </xf>
    <xf numFmtId="0" fontId="41" fillId="0" borderId="51" xfId="0" applyNumberFormat="1" applyFont="1" applyFill="1" applyBorder="1" applyAlignment="1">
      <alignment vertical="center"/>
    </xf>
    <xf numFmtId="0" fontId="41" fillId="0" borderId="3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41" fillId="0" borderId="16" xfId="0" applyFont="1" applyBorder="1">
      <alignment vertical="center"/>
    </xf>
    <xf numFmtId="0" fontId="41" fillId="0" borderId="15" xfId="0" applyFont="1" applyBorder="1">
      <alignment vertical="center"/>
    </xf>
    <xf numFmtId="0" fontId="42" fillId="0" borderId="2" xfId="0" applyFont="1" applyBorder="1">
      <alignment vertical="center"/>
    </xf>
    <xf numFmtId="0" fontId="42" fillId="2" borderId="13" xfId="0" applyFont="1" applyFill="1" applyBorder="1" applyAlignment="1">
      <alignment horizontal="center" vertical="center"/>
    </xf>
    <xf numFmtId="0" fontId="42" fillId="2" borderId="12" xfId="0" applyFont="1" applyFill="1" applyBorder="1" applyAlignment="1">
      <alignment horizontal="center" vertical="center"/>
    </xf>
    <xf numFmtId="0" fontId="42" fillId="2" borderId="11" xfId="0" applyFont="1" applyFill="1" applyBorder="1" applyAlignment="1">
      <alignment horizontal="center" vertical="center"/>
    </xf>
    <xf numFmtId="0" fontId="41" fillId="0" borderId="0" xfId="0" applyFont="1" applyAlignment="1">
      <alignment horizontal="right"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44" fillId="0" borderId="0" xfId="0" applyFont="1" applyBorder="1" applyAlignment="1">
      <alignment horizontal="center" vertical="center"/>
    </xf>
    <xf numFmtId="0" fontId="44" fillId="0" borderId="0" xfId="0" applyFont="1" applyBorder="1">
      <alignment vertical="center"/>
    </xf>
    <xf numFmtId="0" fontId="40" fillId="0" borderId="0" xfId="0" applyFont="1">
      <alignment vertical="center"/>
    </xf>
    <xf numFmtId="0" fontId="41" fillId="0" borderId="41" xfId="0" applyFont="1" applyBorder="1" applyAlignment="1">
      <alignment horizontal="center" vertical="center"/>
    </xf>
    <xf numFmtId="213" fontId="41" fillId="0" borderId="41" xfId="0" applyNumberFormat="1" applyFont="1" applyBorder="1" applyAlignment="1">
      <alignment horizontal="center" vertical="center"/>
    </xf>
    <xf numFmtId="213" fontId="41" fillId="0" borderId="2" xfId="0" applyNumberFormat="1" applyFont="1" applyBorder="1" applyAlignment="1">
      <alignment horizontal="center" vertical="center"/>
    </xf>
    <xf numFmtId="0" fontId="41" fillId="0" borderId="40" xfId="0" applyFont="1" applyBorder="1" applyAlignment="1">
      <alignment horizontal="center" vertical="center"/>
    </xf>
    <xf numFmtId="0" fontId="42" fillId="2" borderId="6" xfId="0" applyFont="1" applyFill="1" applyBorder="1">
      <alignment vertical="center"/>
    </xf>
    <xf numFmtId="42" fontId="42" fillId="2" borderId="6" xfId="0" applyNumberFormat="1" applyFont="1" applyFill="1" applyBorder="1">
      <alignment vertical="center"/>
    </xf>
    <xf numFmtId="0" fontId="42" fillId="2" borderId="7" xfId="0" applyFont="1" applyFill="1" applyBorder="1" applyAlignment="1">
      <alignment horizontal="center" vertical="center"/>
    </xf>
    <xf numFmtId="42" fontId="42" fillId="0" borderId="2" xfId="0" applyNumberFormat="1" applyFont="1" applyBorder="1">
      <alignment vertical="center"/>
    </xf>
    <xf numFmtId="0" fontId="42" fillId="0" borderId="3" xfId="0" applyFont="1" applyBorder="1" applyAlignment="1">
      <alignment horizontal="left" vertical="center" indent="1"/>
    </xf>
    <xf numFmtId="41" fontId="41" fillId="0" borderId="9" xfId="0" applyNumberFormat="1" applyFont="1" applyBorder="1" applyAlignment="1">
      <alignment vertical="center" shrinkToFit="1"/>
    </xf>
    <xf numFmtId="41" fontId="41" fillId="0" borderId="2" xfId="0" applyNumberFormat="1" applyFont="1" applyBorder="1" applyAlignment="1">
      <alignment vertical="center" shrinkToFit="1"/>
    </xf>
    <xf numFmtId="41" fontId="42" fillId="0" borderId="9" xfId="0" applyNumberFormat="1" applyFont="1" applyBorder="1" applyAlignment="1">
      <alignment vertical="center" shrinkToFit="1"/>
    </xf>
    <xf numFmtId="41" fontId="42" fillId="0" borderId="6" xfId="0" applyNumberFormat="1" applyFont="1" applyBorder="1" applyAlignment="1">
      <alignment vertical="center" shrinkToFit="1"/>
    </xf>
    <xf numFmtId="223" fontId="42" fillId="0" borderId="2" xfId="0" applyNumberFormat="1" applyFont="1" applyBorder="1" applyAlignment="1">
      <alignment vertical="center" shrinkToFit="1"/>
    </xf>
    <xf numFmtId="0" fontId="39" fillId="0" borderId="4" xfId="0" applyFont="1" applyBorder="1" applyAlignment="1">
      <alignment horizontal="center" vertical="center"/>
    </xf>
    <xf numFmtId="0" fontId="41" fillId="0" borderId="41" xfId="0" applyFont="1" applyBorder="1">
      <alignment vertical="center"/>
    </xf>
    <xf numFmtId="41" fontId="41" fillId="0" borderId="41" xfId="0" applyNumberFormat="1" applyFont="1" applyBorder="1">
      <alignment vertical="center"/>
    </xf>
    <xf numFmtId="0" fontId="41" fillId="0" borderId="16" xfId="0" applyFont="1" applyBorder="1" applyAlignment="1">
      <alignment horizontal="center" vertical="center"/>
    </xf>
    <xf numFmtId="213" fontId="41" fillId="0" borderId="16" xfId="0" applyNumberFormat="1" applyFont="1" applyBorder="1" applyAlignment="1">
      <alignment horizontal="center" vertical="center"/>
    </xf>
    <xf numFmtId="41" fontId="41" fillId="0" borderId="16" xfId="0" applyNumberFormat="1" applyFont="1" applyBorder="1">
      <alignment vertical="center"/>
    </xf>
    <xf numFmtId="41" fontId="41" fillId="0" borderId="38" xfId="0" applyNumberFormat="1" applyFont="1" applyBorder="1">
      <alignment vertical="center"/>
    </xf>
    <xf numFmtId="0" fontId="41" fillId="0" borderId="39" xfId="0" applyFont="1" applyBorder="1">
      <alignment vertical="center"/>
    </xf>
    <xf numFmtId="0" fontId="41" fillId="0" borderId="0" xfId="0" applyFont="1" applyBorder="1" applyAlignment="1">
      <alignment horizontal="center" vertical="center"/>
    </xf>
    <xf numFmtId="41" fontId="41" fillId="0" borderId="0" xfId="0" applyNumberFormat="1" applyFont="1" applyBorder="1">
      <alignment vertical="center"/>
    </xf>
    <xf numFmtId="0" fontId="41" fillId="0" borderId="0" xfId="0" applyFont="1" applyBorder="1">
      <alignment vertical="center"/>
    </xf>
    <xf numFmtId="0" fontId="0" fillId="5" borderId="0" xfId="0" applyFill="1">
      <alignment vertical="center"/>
    </xf>
    <xf numFmtId="0" fontId="2" fillId="5" borderId="31" xfId="0" applyNumberFormat="1" applyFont="1" applyFill="1" applyBorder="1" applyAlignment="1">
      <alignment vertical="center" wrapText="1"/>
    </xf>
    <xf numFmtId="0" fontId="0" fillId="0" borderId="32" xfId="0" applyNumberFormat="1" applyBorder="1" applyAlignment="1">
      <alignment vertical="center" wrapText="1"/>
    </xf>
    <xf numFmtId="0" fontId="0" fillId="0" borderId="33" xfId="0" applyNumberFormat="1" applyBorder="1" applyAlignment="1">
      <alignment vertical="center" wrapText="1"/>
    </xf>
    <xf numFmtId="0" fontId="0" fillId="0" borderId="34" xfId="0" applyNumberForma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35" xfId="0" applyNumberFormat="1" applyBorder="1" applyAlignment="1">
      <alignment vertical="center" wrapText="1"/>
    </xf>
    <xf numFmtId="0" fontId="0" fillId="0" borderId="36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37" xfId="0" applyNumberFormat="1" applyBorder="1" applyAlignment="1">
      <alignment vertical="center" wrapText="1"/>
    </xf>
    <xf numFmtId="0" fontId="41" fillId="0" borderId="2" xfId="0" applyFont="1" applyFill="1" applyBorder="1" applyAlignment="1">
      <alignment horizontal="center" vertical="center"/>
    </xf>
    <xf numFmtId="0" fontId="41" fillId="0" borderId="2" xfId="0" applyFont="1" applyFill="1" applyBorder="1">
      <alignment vertical="center"/>
    </xf>
    <xf numFmtId="0" fontId="41" fillId="0" borderId="0" xfId="0" applyFont="1" applyBorder="1" applyAlignment="1">
      <alignment horizontal="left" vertical="center"/>
    </xf>
    <xf numFmtId="0" fontId="42" fillId="2" borderId="16" xfId="0" applyFont="1" applyFill="1" applyBorder="1" applyAlignment="1">
      <alignment horizontal="center" vertical="center" wrapText="1"/>
    </xf>
    <xf numFmtId="41" fontId="41" fillId="0" borderId="2" xfId="0" applyNumberFormat="1" applyFont="1" applyBorder="1" applyAlignment="1">
      <alignment horizontal="center" vertical="center" shrinkToFit="1"/>
    </xf>
    <xf numFmtId="0" fontId="39" fillId="0" borderId="10" xfId="0" applyNumberFormat="1" applyFont="1" applyBorder="1" applyAlignment="1">
      <alignment horizontal="center" vertical="center" wrapText="1" shrinkToFit="1"/>
    </xf>
    <xf numFmtId="0" fontId="42" fillId="0" borderId="3" xfId="0" applyFont="1" applyBorder="1" applyAlignment="1">
      <alignment horizontal="right" vertical="center" indent="1"/>
    </xf>
    <xf numFmtId="42" fontId="42" fillId="0" borderId="2" xfId="0" quotePrefix="1" applyNumberFormat="1" applyFont="1" applyBorder="1">
      <alignment vertical="center"/>
    </xf>
    <xf numFmtId="0" fontId="39" fillId="0" borderId="59" xfId="0" applyNumberFormat="1" applyFont="1" applyBorder="1" applyAlignment="1">
      <alignment vertical="center" shrinkToFit="1"/>
    </xf>
    <xf numFmtId="0" fontId="41" fillId="0" borderId="42" xfId="0" applyFont="1" applyBorder="1" applyAlignment="1">
      <alignment horizontal="center" vertical="center" wrapText="1"/>
    </xf>
    <xf numFmtId="223" fontId="41" fillId="0" borderId="2" xfId="0" applyNumberFormat="1" applyFont="1" applyBorder="1">
      <alignment vertical="center"/>
    </xf>
    <xf numFmtId="223" fontId="41" fillId="0" borderId="16" xfId="0" applyNumberFormat="1" applyFont="1" applyBorder="1">
      <alignment vertical="center"/>
    </xf>
    <xf numFmtId="0" fontId="41" fillId="0" borderId="17" xfId="0" applyFont="1" applyBorder="1" applyAlignment="1">
      <alignment horizontal="center" vertical="center"/>
    </xf>
    <xf numFmtId="222" fontId="42" fillId="0" borderId="7" xfId="0" applyNumberFormat="1" applyFont="1" applyBorder="1" applyAlignment="1">
      <alignment horizontal="right" vertical="center"/>
    </xf>
    <xf numFmtId="0" fontId="42" fillId="0" borderId="61" xfId="0" applyFont="1" applyBorder="1" applyAlignment="1">
      <alignment horizontal="centerContinuous" vertical="center"/>
    </xf>
    <xf numFmtId="0" fontId="39" fillId="0" borderId="50" xfId="0" applyNumberFormat="1" applyFont="1" applyBorder="1" applyAlignment="1">
      <alignment horizontal="distributed" vertical="center" indent="1" shrinkToFit="1"/>
    </xf>
    <xf numFmtId="41" fontId="41" fillId="0" borderId="50" xfId="0" applyNumberFormat="1" applyFont="1" applyBorder="1" applyAlignment="1">
      <alignment vertical="center" shrinkToFit="1"/>
    </xf>
    <xf numFmtId="0" fontId="39" fillId="0" borderId="50" xfId="0" applyNumberFormat="1" applyFont="1" applyBorder="1" applyAlignment="1">
      <alignment horizontal="distributed" vertical="center" wrapText="1" indent="1" shrinkToFit="1"/>
    </xf>
    <xf numFmtId="41" fontId="50" fillId="0" borderId="0" xfId="0" applyNumberFormat="1" applyFont="1">
      <alignment vertical="center"/>
    </xf>
    <xf numFmtId="0" fontId="41" fillId="0" borderId="40" xfId="0" applyFont="1" applyFill="1" applyBorder="1" applyAlignment="1">
      <alignment horizontal="center" vertical="center"/>
    </xf>
    <xf numFmtId="0" fontId="41" fillId="0" borderId="41" xfId="0" applyFont="1" applyFill="1" applyBorder="1" applyAlignment="1">
      <alignment horizontal="center" vertical="center"/>
    </xf>
    <xf numFmtId="213" fontId="41" fillId="0" borderId="41" xfId="0" applyNumberFormat="1" applyFont="1" applyFill="1" applyBorder="1" applyAlignment="1">
      <alignment horizontal="center" vertical="center"/>
    </xf>
    <xf numFmtId="0" fontId="41" fillId="0" borderId="41" xfId="0" applyFont="1" applyFill="1" applyBorder="1">
      <alignment vertical="center"/>
    </xf>
    <xf numFmtId="41" fontId="41" fillId="0" borderId="41" xfId="0" applyNumberFormat="1" applyFont="1" applyFill="1" applyBorder="1">
      <alignment vertical="center"/>
    </xf>
    <xf numFmtId="0" fontId="41" fillId="0" borderId="42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213" fontId="41" fillId="0" borderId="2" xfId="0" applyNumberFormat="1" applyFont="1" applyFill="1" applyBorder="1" applyAlignment="1">
      <alignment horizontal="center" vertical="center"/>
    </xf>
    <xf numFmtId="41" fontId="41" fillId="0" borderId="2" xfId="0" applyNumberFormat="1" applyFont="1" applyFill="1" applyBorder="1">
      <alignment vertical="center"/>
    </xf>
    <xf numFmtId="0" fontId="41" fillId="0" borderId="4" xfId="0" applyFont="1" applyFill="1" applyBorder="1" applyAlignment="1">
      <alignment horizontal="center" vertical="center"/>
    </xf>
    <xf numFmtId="223" fontId="41" fillId="0" borderId="2" xfId="0" applyNumberFormat="1" applyFont="1" applyFill="1" applyBorder="1">
      <alignment vertical="center"/>
    </xf>
    <xf numFmtId="0" fontId="41" fillId="0" borderId="15" xfId="0" applyFont="1" applyFill="1" applyBorder="1">
      <alignment vertical="center"/>
    </xf>
    <xf numFmtId="0" fontId="41" fillId="0" borderId="16" xfId="0" applyFont="1" applyFill="1" applyBorder="1" applyAlignment="1">
      <alignment horizontal="center" vertical="center"/>
    </xf>
    <xf numFmtId="213" fontId="41" fillId="0" borderId="16" xfId="0" applyNumberFormat="1" applyFont="1" applyFill="1" applyBorder="1" applyAlignment="1">
      <alignment horizontal="center" vertical="center"/>
    </xf>
    <xf numFmtId="0" fontId="41" fillId="0" borderId="16" xfId="0" applyFont="1" applyFill="1" applyBorder="1">
      <alignment vertical="center"/>
    </xf>
    <xf numFmtId="41" fontId="41" fillId="0" borderId="16" xfId="0" applyNumberFormat="1" applyFont="1" applyFill="1" applyBorder="1">
      <alignment vertical="center"/>
    </xf>
    <xf numFmtId="223" fontId="41" fillId="0" borderId="16" xfId="0" applyNumberFormat="1" applyFont="1" applyFill="1" applyBorder="1">
      <alignment vertical="center"/>
    </xf>
    <xf numFmtId="0" fontId="41" fillId="0" borderId="17" xfId="0" applyFont="1" applyFill="1" applyBorder="1" applyAlignment="1">
      <alignment horizontal="center" vertical="center"/>
    </xf>
    <xf numFmtId="0" fontId="45" fillId="0" borderId="2" xfId="2" applyFont="1" applyBorder="1" applyAlignment="1">
      <alignment horizontal="center" vertical="center" shrinkToFit="1"/>
    </xf>
    <xf numFmtId="0" fontId="45" fillId="0" borderId="2" xfId="2" applyFont="1" applyFill="1" applyBorder="1" applyAlignment="1">
      <alignment horizontal="center" vertical="center" shrinkToFit="1"/>
    </xf>
    <xf numFmtId="232" fontId="51" fillId="0" borderId="0" xfId="0" applyNumberFormat="1" applyFont="1" applyAlignment="1">
      <alignment vertical="center"/>
    </xf>
    <xf numFmtId="215" fontId="51" fillId="0" borderId="0" xfId="0" applyNumberFormat="1" applyFont="1" applyAlignment="1">
      <alignment vertical="center"/>
    </xf>
    <xf numFmtId="2" fontId="41" fillId="0" borderId="10" xfId="0" applyNumberFormat="1" applyFont="1" applyBorder="1" applyAlignment="1">
      <alignment horizontal="right" vertical="center" wrapText="1"/>
    </xf>
    <xf numFmtId="2" fontId="42" fillId="0" borderId="7" xfId="0" applyNumberFormat="1" applyFont="1" applyBorder="1" applyAlignment="1">
      <alignment horizontal="right" vertical="center"/>
    </xf>
    <xf numFmtId="232" fontId="0" fillId="0" borderId="0" xfId="0" applyNumberFormat="1">
      <alignment vertical="center"/>
    </xf>
    <xf numFmtId="0" fontId="41" fillId="0" borderId="2" xfId="2" applyFont="1" applyBorder="1" applyAlignment="1">
      <alignment horizontal="center" vertical="center" shrinkToFit="1"/>
    </xf>
    <xf numFmtId="10" fontId="41" fillId="0" borderId="2" xfId="2149" applyNumberFormat="1" applyFont="1" applyFill="1" applyBorder="1" applyAlignment="1">
      <alignment horizontal="center" vertical="center"/>
    </xf>
    <xf numFmtId="229" fontId="41" fillId="0" borderId="2" xfId="0" applyNumberFormat="1" applyFont="1" applyFill="1" applyBorder="1" applyAlignment="1">
      <alignment horizontal="center" vertical="center"/>
    </xf>
    <xf numFmtId="9" fontId="41" fillId="0" borderId="2" xfId="0" applyNumberFormat="1" applyFont="1" applyFill="1" applyBorder="1" applyAlignment="1">
      <alignment horizontal="center" vertical="center"/>
    </xf>
    <xf numFmtId="0" fontId="42" fillId="0" borderId="62" xfId="0" applyFont="1" applyFill="1" applyBorder="1" applyAlignment="1">
      <alignment horizontal="centerContinuous" vertical="center"/>
    </xf>
    <xf numFmtId="0" fontId="41" fillId="0" borderId="2" xfId="0" applyNumberFormat="1" applyFont="1" applyBorder="1" applyAlignment="1">
      <alignment horizontal="distributed" vertical="center" indent="1" shrinkToFit="1"/>
    </xf>
    <xf numFmtId="0" fontId="42" fillId="2" borderId="12" xfId="0" applyNumberFormat="1" applyFont="1" applyFill="1" applyBorder="1" applyAlignment="1">
      <alignment horizontal="center" vertical="center" shrinkToFit="1"/>
    </xf>
    <xf numFmtId="41" fontId="41" fillId="0" borderId="9" xfId="0" applyNumberFormat="1" applyFont="1" applyBorder="1" applyAlignment="1">
      <alignment horizontal="center" vertical="center" shrinkToFit="1"/>
    </xf>
    <xf numFmtId="0" fontId="41" fillId="6" borderId="3" xfId="0" applyFont="1" applyFill="1" applyBorder="1" applyAlignment="1">
      <alignment horizontal="left" vertical="center" indent="1"/>
    </xf>
    <xf numFmtId="0" fontId="41" fillId="6" borderId="2" xfId="0" applyFont="1" applyFill="1" applyBorder="1" applyAlignment="1">
      <alignment horizontal="center" vertical="center"/>
    </xf>
    <xf numFmtId="10" fontId="41" fillId="6" borderId="2" xfId="0" applyNumberFormat="1" applyFont="1" applyFill="1" applyBorder="1" applyAlignment="1">
      <alignment horizontal="center" vertical="center"/>
    </xf>
    <xf numFmtId="0" fontId="41" fillId="6" borderId="2" xfId="0" applyFont="1" applyFill="1" applyBorder="1">
      <alignment vertical="center"/>
    </xf>
    <xf numFmtId="42" fontId="41" fillId="6" borderId="2" xfId="0" applyNumberFormat="1" applyFont="1" applyFill="1" applyBorder="1">
      <alignment vertical="center"/>
    </xf>
    <xf numFmtId="0" fontId="0" fillId="6" borderId="0" xfId="0" applyFill="1">
      <alignment vertical="center"/>
    </xf>
    <xf numFmtId="0" fontId="39" fillId="6" borderId="4" xfId="0" applyFont="1" applyFill="1" applyBorder="1" applyAlignment="1">
      <alignment horizontal="center" vertical="center"/>
    </xf>
    <xf numFmtId="0" fontId="41" fillId="6" borderId="26" xfId="0" applyFont="1" applyFill="1" applyBorder="1" applyAlignment="1">
      <alignment horizontal="center" vertical="center"/>
    </xf>
    <xf numFmtId="10" fontId="41" fillId="6" borderId="45" xfId="0" applyNumberFormat="1" applyFont="1" applyFill="1" applyBorder="1" applyAlignment="1">
      <alignment horizontal="center" vertical="center"/>
    </xf>
    <xf numFmtId="0" fontId="0" fillId="6" borderId="2" xfId="0" applyFill="1" applyBorder="1">
      <alignment vertical="center"/>
    </xf>
    <xf numFmtId="0" fontId="41" fillId="0" borderId="2" xfId="0" applyNumberFormat="1" applyFont="1" applyBorder="1" applyAlignment="1">
      <alignment horizontal="center" vertical="center" wrapText="1" shrinkToFit="1"/>
    </xf>
    <xf numFmtId="41" fontId="41" fillId="0" borderId="0" xfId="0" applyNumberFormat="1" applyFont="1" applyBorder="1" applyAlignment="1">
      <alignment vertical="center"/>
    </xf>
    <xf numFmtId="0" fontId="46" fillId="0" borderId="34" xfId="0" applyNumberFormat="1" applyFont="1" applyBorder="1" applyAlignment="1">
      <alignment horizontal="center" vertical="center" wrapText="1"/>
    </xf>
    <xf numFmtId="0" fontId="46" fillId="0" borderId="0" xfId="0" applyNumberFormat="1" applyFont="1" applyBorder="1" applyAlignment="1">
      <alignment horizontal="center" vertical="center" wrapText="1"/>
    </xf>
    <xf numFmtId="0" fontId="46" fillId="0" borderId="35" xfId="0" applyNumberFormat="1" applyFont="1" applyBorder="1" applyAlignment="1">
      <alignment horizontal="center" vertical="center" wrapText="1"/>
    </xf>
    <xf numFmtId="0" fontId="48" fillId="0" borderId="34" xfId="0" quotePrefix="1" applyNumberFormat="1" applyFont="1" applyBorder="1" applyAlignment="1">
      <alignment horizontal="center" vertical="center" wrapText="1"/>
    </xf>
    <xf numFmtId="0" fontId="49" fillId="0" borderId="0" xfId="0" applyNumberFormat="1" applyFont="1" applyBorder="1" applyAlignment="1">
      <alignment horizontal="center" vertical="center" wrapText="1"/>
    </xf>
    <xf numFmtId="0" fontId="49" fillId="0" borderId="35" xfId="0" applyNumberFormat="1" applyFont="1" applyBorder="1" applyAlignment="1">
      <alignment horizontal="center" vertical="center" wrapText="1"/>
    </xf>
    <xf numFmtId="0" fontId="47" fillId="0" borderId="34" xfId="0" applyNumberFormat="1" applyFont="1" applyBorder="1" applyAlignment="1">
      <alignment horizontal="center" vertical="center" wrapText="1"/>
    </xf>
    <xf numFmtId="0" fontId="47" fillId="0" borderId="0" xfId="0" applyNumberFormat="1" applyFont="1" applyBorder="1" applyAlignment="1">
      <alignment horizontal="center" vertical="center" wrapText="1"/>
    </xf>
    <xf numFmtId="0" fontId="47" fillId="0" borderId="35" xfId="0" applyNumberFormat="1" applyFont="1" applyBorder="1" applyAlignment="1">
      <alignment horizontal="center" vertical="center" wrapText="1"/>
    </xf>
    <xf numFmtId="0" fontId="2" fillId="0" borderId="3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3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1" fillId="0" borderId="3" xfId="0" applyNumberFormat="1" applyFont="1" applyBorder="1" applyAlignment="1">
      <alignment horizontal="distributed" vertical="center" indent="1" shrinkToFit="1"/>
    </xf>
    <xf numFmtId="0" fontId="41" fillId="0" borderId="2" xfId="0" applyNumberFormat="1" applyFont="1" applyBorder="1" applyAlignment="1">
      <alignment horizontal="distributed" vertical="center" indent="1" shrinkToFit="1"/>
    </xf>
    <xf numFmtId="0" fontId="42" fillId="0" borderId="8" xfId="0" applyNumberFormat="1" applyFont="1" applyBorder="1" applyAlignment="1">
      <alignment horizontal="distributed" vertical="center" indent="1" shrinkToFit="1"/>
    </xf>
    <xf numFmtId="0" fontId="42" fillId="0" borderId="9" xfId="0" applyNumberFormat="1" applyFont="1" applyBorder="1" applyAlignment="1">
      <alignment horizontal="distributed" vertical="center" indent="1" shrinkToFit="1"/>
    </xf>
    <xf numFmtId="0" fontId="42" fillId="2" borderId="11" xfId="0" applyNumberFormat="1" applyFont="1" applyFill="1" applyBorder="1" applyAlignment="1">
      <alignment horizontal="center" vertical="center" shrinkToFit="1"/>
    </xf>
    <xf numFmtId="0" fontId="42" fillId="2" borderId="12" xfId="0" applyNumberFormat="1" applyFont="1" applyFill="1" applyBorder="1" applyAlignment="1">
      <alignment horizontal="center" vertical="center" shrinkToFit="1"/>
    </xf>
    <xf numFmtId="0" fontId="41" fillId="0" borderId="9" xfId="0" applyNumberFormat="1" applyFont="1" applyBorder="1" applyAlignment="1">
      <alignment horizontal="distributed" vertical="center" indent="1" shrinkToFit="1"/>
    </xf>
    <xf numFmtId="0" fontId="41" fillId="0" borderId="2" xfId="0" applyNumberFormat="1" applyFont="1" applyBorder="1" applyAlignment="1">
      <alignment horizontal="distributed" vertical="center" textRotation="255" indent="1" shrinkToFit="1"/>
    </xf>
    <xf numFmtId="0" fontId="41" fillId="0" borderId="8" xfId="0" applyNumberFormat="1" applyFont="1" applyBorder="1" applyAlignment="1">
      <alignment horizontal="distributed" vertical="center" textRotation="255" indent="1" shrinkToFit="1"/>
    </xf>
    <xf numFmtId="0" fontId="41" fillId="0" borderId="3" xfId="0" applyNumberFormat="1" applyFont="1" applyBorder="1" applyAlignment="1">
      <alignment horizontal="distributed" vertical="center" textRotation="255" indent="1" shrinkToFit="1"/>
    </xf>
    <xf numFmtId="0" fontId="41" fillId="0" borderId="53" xfId="0" applyNumberFormat="1" applyFont="1" applyBorder="1" applyAlignment="1">
      <alignment horizontal="center" vertical="center" shrinkToFit="1"/>
    </xf>
    <xf numFmtId="0" fontId="41" fillId="0" borderId="47" xfId="0" applyNumberFormat="1" applyFont="1" applyBorder="1" applyAlignment="1">
      <alignment horizontal="center" vertical="center" shrinkToFit="1"/>
    </xf>
    <xf numFmtId="0" fontId="41" fillId="0" borderId="49" xfId="0" applyNumberFormat="1" applyFont="1" applyBorder="1" applyAlignment="1">
      <alignment horizontal="center" vertical="center" shrinkToFit="1"/>
    </xf>
    <xf numFmtId="0" fontId="41" fillId="0" borderId="54" xfId="0" applyNumberFormat="1" applyFont="1" applyBorder="1" applyAlignment="1">
      <alignment horizontal="center" vertical="center" shrinkToFit="1"/>
    </xf>
    <xf numFmtId="0" fontId="41" fillId="0" borderId="48" xfId="0" applyNumberFormat="1" applyFont="1" applyBorder="1" applyAlignment="1">
      <alignment horizontal="center" vertical="center" shrinkToFit="1"/>
    </xf>
    <xf numFmtId="0" fontId="41" fillId="0" borderId="44" xfId="0" applyNumberFormat="1" applyFont="1" applyBorder="1" applyAlignment="1">
      <alignment horizontal="center" vertical="center" shrinkToFit="1"/>
    </xf>
    <xf numFmtId="41" fontId="41" fillId="0" borderId="50" xfId="0" applyNumberFormat="1" applyFont="1" applyBorder="1" applyAlignment="1">
      <alignment horizontal="center" vertical="center" shrinkToFit="1"/>
    </xf>
    <xf numFmtId="41" fontId="41" fillId="0" borderId="9" xfId="0" applyNumberFormat="1" applyFont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/>
    </xf>
    <xf numFmtId="41" fontId="41" fillId="0" borderId="46" xfId="0" applyNumberFormat="1" applyFont="1" applyBorder="1" applyAlignment="1">
      <alignment horizontal="center" vertical="center" shrinkToFit="1"/>
    </xf>
    <xf numFmtId="41" fontId="41" fillId="0" borderId="59" xfId="0" applyNumberFormat="1" applyFont="1" applyBorder="1" applyAlignment="1">
      <alignment horizontal="center" vertical="center" shrinkToFit="1"/>
    </xf>
    <xf numFmtId="0" fontId="42" fillId="2" borderId="55" xfId="0" applyNumberFormat="1" applyFont="1" applyFill="1" applyBorder="1" applyAlignment="1">
      <alignment horizontal="center" vertical="center" shrinkToFit="1"/>
    </xf>
    <xf numFmtId="0" fontId="42" fillId="2" borderId="57" xfId="0" applyNumberFormat="1" applyFont="1" applyFill="1" applyBorder="1" applyAlignment="1">
      <alignment horizontal="center" vertical="center" shrinkToFit="1"/>
    </xf>
    <xf numFmtId="41" fontId="41" fillId="0" borderId="52" xfId="0" applyNumberFormat="1" applyFont="1" applyBorder="1" applyAlignment="1">
      <alignment horizontal="center" vertical="center" shrinkToFit="1"/>
    </xf>
    <xf numFmtId="41" fontId="41" fillId="0" borderId="58" xfId="0" applyNumberFormat="1" applyFont="1" applyBorder="1" applyAlignment="1">
      <alignment horizontal="center" vertical="center" shrinkToFit="1"/>
    </xf>
    <xf numFmtId="0" fontId="39" fillId="0" borderId="46" xfId="0" applyNumberFormat="1" applyFont="1" applyBorder="1" applyAlignment="1">
      <alignment horizontal="center" vertical="center" wrapText="1" shrinkToFit="1"/>
    </xf>
    <xf numFmtId="0" fontId="39" fillId="0" borderId="59" xfId="0" applyNumberFormat="1" applyFont="1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/>
    </xf>
    <xf numFmtId="41" fontId="39" fillId="0" borderId="46" xfId="0" applyNumberFormat="1" applyFont="1" applyBorder="1" applyAlignment="1">
      <alignment horizontal="center" vertical="center" shrinkToFit="1"/>
    </xf>
    <xf numFmtId="0" fontId="39" fillId="0" borderId="59" xfId="0" applyNumberFormat="1" applyFont="1" applyBorder="1" applyAlignment="1">
      <alignment horizontal="center" vertical="center" shrinkToFit="1"/>
    </xf>
    <xf numFmtId="223" fontId="42" fillId="0" borderId="46" xfId="0" applyNumberFormat="1" applyFont="1" applyBorder="1" applyAlignment="1">
      <alignment horizontal="center" vertical="center" shrinkToFit="1"/>
    </xf>
    <xf numFmtId="223" fontId="42" fillId="0" borderId="59" xfId="0" applyNumberFormat="1" applyFont="1" applyBorder="1" applyAlignment="1">
      <alignment horizontal="center" vertical="center" shrinkToFit="1"/>
    </xf>
    <xf numFmtId="41" fontId="42" fillId="0" borderId="56" xfId="0" applyNumberFormat="1" applyFont="1" applyBorder="1" applyAlignment="1">
      <alignment horizontal="center" vertical="center" shrinkToFit="1"/>
    </xf>
    <xf numFmtId="41" fontId="42" fillId="0" borderId="60" xfId="0" applyNumberFormat="1" applyFont="1" applyBorder="1" applyAlignment="1">
      <alignment horizontal="center" vertical="center" shrinkToFit="1"/>
    </xf>
    <xf numFmtId="0" fontId="42" fillId="0" borderId="5" xfId="0" applyNumberFormat="1" applyFont="1" applyBorder="1" applyAlignment="1">
      <alignment horizontal="distributed" vertical="center" indent="1" shrinkToFit="1"/>
    </xf>
    <xf numFmtId="0" fontId="42" fillId="0" borderId="6" xfId="0" applyNumberFormat="1" applyFont="1" applyBorder="1" applyAlignment="1">
      <alignment horizontal="distributed" vertical="center" indent="1" shrinkToFit="1"/>
    </xf>
    <xf numFmtId="0" fontId="39" fillId="0" borderId="46" xfId="0" applyNumberFormat="1" applyFont="1" applyBorder="1" applyAlignment="1">
      <alignment horizontal="center" vertical="center" shrinkToFit="1"/>
    </xf>
    <xf numFmtId="0" fontId="42" fillId="0" borderId="3" xfId="0" applyNumberFormat="1" applyFont="1" applyBorder="1" applyAlignment="1">
      <alignment horizontal="distributed" vertical="center" indent="1" shrinkToFit="1"/>
    </xf>
    <xf numFmtId="0" fontId="42" fillId="0" borderId="2" xfId="0" applyNumberFormat="1" applyFont="1" applyBorder="1" applyAlignment="1">
      <alignment horizontal="distributed" vertical="center" indent="1" shrinkToFit="1"/>
    </xf>
    <xf numFmtId="0" fontId="41" fillId="0" borderId="50" xfId="0" applyNumberFormat="1" applyFont="1" applyBorder="1" applyAlignment="1">
      <alignment horizontal="center" vertical="center" wrapText="1" shrinkToFit="1"/>
    </xf>
    <xf numFmtId="0" fontId="41" fillId="0" borderId="9" xfId="0" applyNumberFormat="1" applyFont="1" applyBorder="1" applyAlignment="1">
      <alignment horizontal="center" vertical="center" wrapText="1" shrinkToFit="1"/>
    </xf>
    <xf numFmtId="41" fontId="39" fillId="0" borderId="59" xfId="0" applyNumberFormat="1" applyFont="1" applyBorder="1" applyAlignment="1">
      <alignment horizontal="center" vertical="center" shrinkToFit="1"/>
    </xf>
    <xf numFmtId="0" fontId="42" fillId="2" borderId="19" xfId="0" applyFont="1" applyFill="1" applyBorder="1" applyAlignment="1">
      <alignment horizontal="center" vertical="center" wrapText="1"/>
    </xf>
    <xf numFmtId="0" fontId="42" fillId="2" borderId="20" xfId="0" applyFont="1" applyFill="1" applyBorder="1" applyAlignment="1">
      <alignment horizontal="center" vertical="center"/>
    </xf>
    <xf numFmtId="0" fontId="42" fillId="2" borderId="17" xfId="0" applyFont="1" applyFill="1" applyBorder="1" applyAlignment="1">
      <alignment horizontal="center" vertical="center"/>
    </xf>
    <xf numFmtId="0" fontId="42" fillId="2" borderId="28" xfId="0" applyFont="1" applyFill="1" applyBorder="1" applyAlignment="1">
      <alignment horizontal="center" vertical="center"/>
    </xf>
    <xf numFmtId="0" fontId="42" fillId="2" borderId="29" xfId="0" applyFont="1" applyFill="1" applyBorder="1" applyAlignment="1">
      <alignment horizontal="center" vertical="center"/>
    </xf>
    <xf numFmtId="0" fontId="42" fillId="2" borderId="30" xfId="0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distributed" wrapText="1"/>
    </xf>
    <xf numFmtId="0" fontId="42" fillId="2" borderId="15" xfId="0" applyFont="1" applyFill="1" applyBorder="1" applyAlignment="1">
      <alignment horizontal="center" vertical="distributed" wrapText="1"/>
    </xf>
    <xf numFmtId="0" fontId="42" fillId="2" borderId="16" xfId="0" applyFont="1" applyFill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0" fillId="0" borderId="32" xfId="0" applyBorder="1" applyAlignment="1">
      <alignment vertical="center"/>
    </xf>
    <xf numFmtId="0" fontId="0" fillId="0" borderId="0" xfId="0" applyBorder="1" applyAlignment="1">
      <alignment vertical="center"/>
    </xf>
    <xf numFmtId="0" fontId="41" fillId="0" borderId="36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43" xfId="0" applyFont="1" applyBorder="1" applyAlignment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42" fillId="0" borderId="30" xfId="0" applyFont="1" applyBorder="1" applyAlignment="1">
      <alignment horizontal="center" vertical="center"/>
    </xf>
  </cellXfs>
  <cellStyles count="2156">
    <cellStyle name="' '" xfId="3" xr:uid="{00000000-0005-0000-0000-000000000000}"/>
    <cellStyle name="??&amp;O?&amp;H?_x0008__x000f__x0007_?_x0007__x0001__x0001_" xfId="4" xr:uid="{00000000-0005-0000-0000-000001000000}"/>
    <cellStyle name="??&amp;O?&amp;H?_x0008_??_x0007__x0001__x0001_" xfId="5" xr:uid="{00000000-0005-0000-0000-000002000000}"/>
    <cellStyle name="?曹%U?&amp;H?_x0008_?s_x000a__x0007__x0001__x0001_" xfId="6" xr:uid="{00000000-0005-0000-0000-000003000000}"/>
    <cellStyle name="_3.포장공" xfId="7" xr:uid="{00000000-0005-0000-0000-000004000000}"/>
    <cellStyle name="_3.포장공_노임단가" xfId="8" xr:uid="{00000000-0005-0000-0000-000005000000}"/>
    <cellStyle name="_3.포장공_배수공H" xfId="9" xr:uid="{00000000-0005-0000-0000-000006000000}"/>
    <cellStyle name="_3.포장공_배수공H_노임단가" xfId="10" xr:uid="{00000000-0005-0000-0000-000007000000}"/>
    <cellStyle name="_3.포장공_배수공H_통영기초#11-97-1" xfId="11" xr:uid="{00000000-0005-0000-0000-000008000000}"/>
    <cellStyle name="_3.포장공_배수공H_통영기초#11-97-1_평택#18,19건축대비공사(48개월)" xfId="12" xr:uid="{00000000-0005-0000-0000-000009000000}"/>
    <cellStyle name="_3.포장공_배수공H_통영기초#11-97-1_평택#18,19건축대비공사(48개월)-단가수정" xfId="13" xr:uid="{00000000-0005-0000-0000-00000A000000}"/>
    <cellStyle name="_3.포장공_배수공H_통영기초#11-rev1" xfId="14" xr:uid="{00000000-0005-0000-0000-00000B000000}"/>
    <cellStyle name="_3.포장공_배수공H_통영기초#11-rev1_노임단가" xfId="15" xr:uid="{00000000-0005-0000-0000-00000C000000}"/>
    <cellStyle name="_3.포장공_배수공H_통영기초#11-rev1_통합내역서" xfId="16" xr:uid="{00000000-0005-0000-0000-00000D000000}"/>
    <cellStyle name="_3.포장공_배수공H_통영기초#11-rev1_통합내역서_평택#18,19건축대비공사(48개월)" xfId="17" xr:uid="{00000000-0005-0000-0000-00000E000000}"/>
    <cellStyle name="_3.포장공_배수공H_통영기초#11-rev1_통합내역서_평택#18,19건축대비공사(48개월)-단가수정" xfId="18" xr:uid="{00000000-0005-0000-0000-00000F000000}"/>
    <cellStyle name="_3.포장공_배수공H_통영기초#11-rev1_평택#18,19건축대비공사(48개월)" xfId="19" xr:uid="{00000000-0005-0000-0000-000010000000}"/>
    <cellStyle name="_3.포장공_배수공H_통영기초#11-rev1_평택#18,19건축대비공사(48개월)-단가수정" xfId="20" xr:uid="{00000000-0005-0000-0000-000011000000}"/>
    <cellStyle name="_3.포장공_배수공H_통영기초#11-rev1_평택15-17본체내역서_rev5" xfId="21" xr:uid="{00000000-0005-0000-0000-000012000000}"/>
    <cellStyle name="_3.포장공_배수공H_통합내역서" xfId="22" xr:uid="{00000000-0005-0000-0000-000013000000}"/>
    <cellStyle name="_3.포장공_배수공H_평택#18,19건축대비공사(48개월)" xfId="23" xr:uid="{00000000-0005-0000-0000-000014000000}"/>
    <cellStyle name="_3.포장공_배수공H_평택#18,19건축대비공사(48개월)-단가수정" xfId="24" xr:uid="{00000000-0005-0000-0000-000015000000}"/>
    <cellStyle name="_3.포장공_배수공H_평택15-17본체내역서_rev5" xfId="25" xr:uid="{00000000-0005-0000-0000-000016000000}"/>
    <cellStyle name="_3.포장공_통영기초#11-97-1" xfId="26" xr:uid="{00000000-0005-0000-0000-000017000000}"/>
    <cellStyle name="_3.포장공_통영기초#11-97-1_평택#18,19건축대비공사(48개월)" xfId="27" xr:uid="{00000000-0005-0000-0000-000018000000}"/>
    <cellStyle name="_3.포장공_통영기초#11-97-1_평택#18,19건축대비공사(48개월)-단가수정" xfId="28" xr:uid="{00000000-0005-0000-0000-000019000000}"/>
    <cellStyle name="_3.포장공_통영기초#11-rev1" xfId="29" xr:uid="{00000000-0005-0000-0000-00001A000000}"/>
    <cellStyle name="_3.포장공_통영기초#11-rev1_노임단가" xfId="30" xr:uid="{00000000-0005-0000-0000-00001B000000}"/>
    <cellStyle name="_3.포장공_통영기초#11-rev1_통합내역서" xfId="31" xr:uid="{00000000-0005-0000-0000-00001C000000}"/>
    <cellStyle name="_3.포장공_통영기초#11-rev1_통합내역서_평택#18,19건축대비공사(48개월)" xfId="32" xr:uid="{00000000-0005-0000-0000-00001D000000}"/>
    <cellStyle name="_3.포장공_통영기초#11-rev1_통합내역서_평택#18,19건축대비공사(48개월)-단가수정" xfId="33" xr:uid="{00000000-0005-0000-0000-00001E000000}"/>
    <cellStyle name="_3.포장공_통영기초#11-rev1_평택#18,19건축대비공사(48개월)" xfId="34" xr:uid="{00000000-0005-0000-0000-00001F000000}"/>
    <cellStyle name="_3.포장공_통영기초#11-rev1_평택#18,19건축대비공사(48개월)-단가수정" xfId="35" xr:uid="{00000000-0005-0000-0000-000020000000}"/>
    <cellStyle name="_3.포장공_통영기초#11-rev1_평택15-17본체내역서_rev5" xfId="36" xr:uid="{00000000-0005-0000-0000-000021000000}"/>
    <cellStyle name="_3.포장공_통합내역서" xfId="37" xr:uid="{00000000-0005-0000-0000-000022000000}"/>
    <cellStyle name="_3.포장공_평택#18,19건축대비공사(48개월)" xfId="38" xr:uid="{00000000-0005-0000-0000-000023000000}"/>
    <cellStyle name="_3.포장공_평택#18,19건축대비공사(48개월)-단가수정" xfId="39" xr:uid="{00000000-0005-0000-0000-000024000000}"/>
    <cellStyle name="_3.포장공_평택15-17본체내역서_rev5" xfId="40" xr:uid="{00000000-0005-0000-0000-000025000000}"/>
    <cellStyle name="_Sheet1" xfId="657" xr:uid="{00000000-0005-0000-0000-000026000000}"/>
    <cellStyle name="_교대수량" xfId="41" xr:uid="{00000000-0005-0000-0000-000027000000}"/>
    <cellStyle name="_교대수량_노임단가" xfId="42" xr:uid="{00000000-0005-0000-0000-000028000000}"/>
    <cellStyle name="_교대수량_배수공H" xfId="43" xr:uid="{00000000-0005-0000-0000-000029000000}"/>
    <cellStyle name="_교대수량_배수공H_노임단가" xfId="44" xr:uid="{00000000-0005-0000-0000-00002A000000}"/>
    <cellStyle name="_교대수량_배수공H_통영기초#11-97-1" xfId="45" xr:uid="{00000000-0005-0000-0000-00002B000000}"/>
    <cellStyle name="_교대수량_배수공H_통영기초#11-97-1_평택#18,19건축대비공사(48개월)" xfId="46" xr:uid="{00000000-0005-0000-0000-00002C000000}"/>
    <cellStyle name="_교대수량_배수공H_통영기초#11-97-1_평택#18,19건축대비공사(48개월)-단가수정" xfId="47" xr:uid="{00000000-0005-0000-0000-00002D000000}"/>
    <cellStyle name="_교대수량_배수공H_통영기초#11-rev1" xfId="48" xr:uid="{00000000-0005-0000-0000-00002E000000}"/>
    <cellStyle name="_교대수량_배수공H_통영기초#11-rev1_노임단가" xfId="49" xr:uid="{00000000-0005-0000-0000-00002F000000}"/>
    <cellStyle name="_교대수량_배수공H_통영기초#11-rev1_통합내역서" xfId="50" xr:uid="{00000000-0005-0000-0000-000030000000}"/>
    <cellStyle name="_교대수량_배수공H_통영기초#11-rev1_통합내역서_평택#18,19건축대비공사(48개월)" xfId="51" xr:uid="{00000000-0005-0000-0000-000031000000}"/>
    <cellStyle name="_교대수량_배수공H_통영기초#11-rev1_통합내역서_평택#18,19건축대비공사(48개월)-단가수정" xfId="52" xr:uid="{00000000-0005-0000-0000-000032000000}"/>
    <cellStyle name="_교대수량_배수공H_통영기초#11-rev1_평택#18,19건축대비공사(48개월)" xfId="53" xr:uid="{00000000-0005-0000-0000-000033000000}"/>
    <cellStyle name="_교대수량_배수공H_통영기초#11-rev1_평택#18,19건축대비공사(48개월)-단가수정" xfId="54" xr:uid="{00000000-0005-0000-0000-000034000000}"/>
    <cellStyle name="_교대수량_배수공H_통영기초#11-rev1_평택15-17본체내역서_rev5" xfId="55" xr:uid="{00000000-0005-0000-0000-000035000000}"/>
    <cellStyle name="_교대수량_배수공H_통합내역서" xfId="56" xr:uid="{00000000-0005-0000-0000-000036000000}"/>
    <cellStyle name="_교대수량_배수공H_평택#18,19건축대비공사(48개월)" xfId="57" xr:uid="{00000000-0005-0000-0000-000037000000}"/>
    <cellStyle name="_교대수량_배수공H_평택#18,19건축대비공사(48개월)-단가수정" xfId="58" xr:uid="{00000000-0005-0000-0000-000038000000}"/>
    <cellStyle name="_교대수량_배수공H_평택15-17본체내역서_rev5" xfId="59" xr:uid="{00000000-0005-0000-0000-000039000000}"/>
    <cellStyle name="_교대수량_통영기초#11-97-1" xfId="60" xr:uid="{00000000-0005-0000-0000-00003A000000}"/>
    <cellStyle name="_교대수량_통영기초#11-97-1_평택#18,19건축대비공사(48개월)" xfId="61" xr:uid="{00000000-0005-0000-0000-00003B000000}"/>
    <cellStyle name="_교대수량_통영기초#11-97-1_평택#18,19건축대비공사(48개월)-단가수정" xfId="62" xr:uid="{00000000-0005-0000-0000-00003C000000}"/>
    <cellStyle name="_교대수량_통영기초#11-rev1" xfId="63" xr:uid="{00000000-0005-0000-0000-00003D000000}"/>
    <cellStyle name="_교대수량_통영기초#11-rev1_노임단가" xfId="64" xr:uid="{00000000-0005-0000-0000-00003E000000}"/>
    <cellStyle name="_교대수량_통영기초#11-rev1_통합내역서" xfId="65" xr:uid="{00000000-0005-0000-0000-00003F000000}"/>
    <cellStyle name="_교대수량_통영기초#11-rev1_통합내역서_평택#18,19건축대비공사(48개월)" xfId="66" xr:uid="{00000000-0005-0000-0000-000040000000}"/>
    <cellStyle name="_교대수량_통영기초#11-rev1_통합내역서_평택#18,19건축대비공사(48개월)-단가수정" xfId="67" xr:uid="{00000000-0005-0000-0000-000041000000}"/>
    <cellStyle name="_교대수량_통영기초#11-rev1_평택#18,19건축대비공사(48개월)" xfId="68" xr:uid="{00000000-0005-0000-0000-000042000000}"/>
    <cellStyle name="_교대수량_통영기초#11-rev1_평택#18,19건축대비공사(48개월)-단가수정" xfId="69" xr:uid="{00000000-0005-0000-0000-000043000000}"/>
    <cellStyle name="_교대수량_통영기초#11-rev1_평택15-17본체내역서_rev5" xfId="70" xr:uid="{00000000-0005-0000-0000-000044000000}"/>
    <cellStyle name="_교대수량_통합내역서" xfId="71" xr:uid="{00000000-0005-0000-0000-000045000000}"/>
    <cellStyle name="_교대수량_평택#18,19건축대비공사(48개월)" xfId="72" xr:uid="{00000000-0005-0000-0000-000046000000}"/>
    <cellStyle name="_교대수량_평택#18,19건축대비공사(48개월)-단가수정" xfId="73" xr:uid="{00000000-0005-0000-0000-000047000000}"/>
    <cellStyle name="_교대수량_평택15-17본체내역서_rev5" xfId="74" xr:uid="{00000000-0005-0000-0000-000048000000}"/>
    <cellStyle name="_국수교수량" xfId="75" xr:uid="{00000000-0005-0000-0000-000049000000}"/>
    <cellStyle name="_국수교수량_교대수량" xfId="76" xr:uid="{00000000-0005-0000-0000-00004A000000}"/>
    <cellStyle name="_국수교수량_교대수량_노임단가" xfId="77" xr:uid="{00000000-0005-0000-0000-00004B000000}"/>
    <cellStyle name="_국수교수량_교대수량_배수공H" xfId="78" xr:uid="{00000000-0005-0000-0000-00004C000000}"/>
    <cellStyle name="_국수교수량_교대수량_배수공H_노임단가" xfId="79" xr:uid="{00000000-0005-0000-0000-00004D000000}"/>
    <cellStyle name="_국수교수량_교대수량_배수공H_통영기초#11-97-1" xfId="80" xr:uid="{00000000-0005-0000-0000-00004E000000}"/>
    <cellStyle name="_국수교수량_교대수량_배수공H_통영기초#11-97-1_평택#18,19건축대비공사(48개월)" xfId="81" xr:uid="{00000000-0005-0000-0000-00004F000000}"/>
    <cellStyle name="_국수교수량_교대수량_배수공H_통영기초#11-97-1_평택#18,19건축대비공사(48개월)-단가수정" xfId="82" xr:uid="{00000000-0005-0000-0000-000050000000}"/>
    <cellStyle name="_국수교수량_교대수량_배수공H_통영기초#11-rev1" xfId="83" xr:uid="{00000000-0005-0000-0000-000051000000}"/>
    <cellStyle name="_국수교수량_교대수량_배수공H_통영기초#11-rev1_노임단가" xfId="84" xr:uid="{00000000-0005-0000-0000-000052000000}"/>
    <cellStyle name="_국수교수량_교대수량_배수공H_통영기초#11-rev1_통합내역서" xfId="85" xr:uid="{00000000-0005-0000-0000-000053000000}"/>
    <cellStyle name="_국수교수량_교대수량_배수공H_통영기초#11-rev1_통합내역서_평택#18,19건축대비공사(48개월)" xfId="86" xr:uid="{00000000-0005-0000-0000-000054000000}"/>
    <cellStyle name="_국수교수량_교대수량_배수공H_통영기초#11-rev1_통합내역서_평택#18,19건축대비공사(48개월)-단가수정" xfId="87" xr:uid="{00000000-0005-0000-0000-000055000000}"/>
    <cellStyle name="_국수교수량_교대수량_배수공H_통영기초#11-rev1_평택#18,19건축대비공사(48개월)" xfId="88" xr:uid="{00000000-0005-0000-0000-000056000000}"/>
    <cellStyle name="_국수교수량_교대수량_배수공H_통영기초#11-rev1_평택#18,19건축대비공사(48개월)-단가수정" xfId="89" xr:uid="{00000000-0005-0000-0000-000057000000}"/>
    <cellStyle name="_국수교수량_교대수량_배수공H_통영기초#11-rev1_평택15-17본체내역서_rev5" xfId="90" xr:uid="{00000000-0005-0000-0000-000058000000}"/>
    <cellStyle name="_국수교수량_교대수량_배수공H_통합내역서" xfId="91" xr:uid="{00000000-0005-0000-0000-000059000000}"/>
    <cellStyle name="_국수교수량_교대수량_배수공H_평택#18,19건축대비공사(48개월)" xfId="92" xr:uid="{00000000-0005-0000-0000-00005A000000}"/>
    <cellStyle name="_국수교수량_교대수량_배수공H_평택#18,19건축대비공사(48개월)-단가수정" xfId="93" xr:uid="{00000000-0005-0000-0000-00005B000000}"/>
    <cellStyle name="_국수교수량_교대수량_배수공H_평택15-17본체내역서_rev5" xfId="94" xr:uid="{00000000-0005-0000-0000-00005C000000}"/>
    <cellStyle name="_국수교수량_교대수량_통영기초#11-97-1" xfId="95" xr:uid="{00000000-0005-0000-0000-00005D000000}"/>
    <cellStyle name="_국수교수량_교대수량_통영기초#11-97-1_평택#18,19건축대비공사(48개월)" xfId="96" xr:uid="{00000000-0005-0000-0000-00005E000000}"/>
    <cellStyle name="_국수교수량_교대수량_통영기초#11-97-1_평택#18,19건축대비공사(48개월)-단가수정" xfId="97" xr:uid="{00000000-0005-0000-0000-00005F000000}"/>
    <cellStyle name="_국수교수량_교대수량_통영기초#11-rev1" xfId="98" xr:uid="{00000000-0005-0000-0000-000060000000}"/>
    <cellStyle name="_국수교수량_교대수량_통영기초#11-rev1_노임단가" xfId="99" xr:uid="{00000000-0005-0000-0000-000061000000}"/>
    <cellStyle name="_국수교수량_교대수량_통영기초#11-rev1_통합내역서" xfId="100" xr:uid="{00000000-0005-0000-0000-000062000000}"/>
    <cellStyle name="_국수교수량_교대수량_통영기초#11-rev1_통합내역서_평택#18,19건축대비공사(48개월)" xfId="101" xr:uid="{00000000-0005-0000-0000-000063000000}"/>
    <cellStyle name="_국수교수량_교대수량_통영기초#11-rev1_통합내역서_평택#18,19건축대비공사(48개월)-단가수정" xfId="102" xr:uid="{00000000-0005-0000-0000-000064000000}"/>
    <cellStyle name="_국수교수량_교대수량_통영기초#11-rev1_평택#18,19건축대비공사(48개월)" xfId="103" xr:uid="{00000000-0005-0000-0000-000065000000}"/>
    <cellStyle name="_국수교수량_교대수량_통영기초#11-rev1_평택#18,19건축대비공사(48개월)-단가수정" xfId="104" xr:uid="{00000000-0005-0000-0000-000066000000}"/>
    <cellStyle name="_국수교수량_교대수량_통영기초#11-rev1_평택15-17본체내역서_rev5" xfId="105" xr:uid="{00000000-0005-0000-0000-000067000000}"/>
    <cellStyle name="_국수교수량_교대수량_통합내역서" xfId="106" xr:uid="{00000000-0005-0000-0000-000068000000}"/>
    <cellStyle name="_국수교수량_교대수량_평택#18,19건축대비공사(48개월)" xfId="107" xr:uid="{00000000-0005-0000-0000-000069000000}"/>
    <cellStyle name="_국수교수량_교대수량_평택#18,19건축대비공사(48개월)-단가수정" xfId="108" xr:uid="{00000000-0005-0000-0000-00006A000000}"/>
    <cellStyle name="_국수교수량_교대수량_평택15-17본체내역서_rev5" xfId="109" xr:uid="{00000000-0005-0000-0000-00006B000000}"/>
    <cellStyle name="_국수교수량_노임단가" xfId="110" xr:uid="{00000000-0005-0000-0000-00006C000000}"/>
    <cellStyle name="_국수교수량_배수공H" xfId="111" xr:uid="{00000000-0005-0000-0000-00006D000000}"/>
    <cellStyle name="_국수교수량_배수공H_노임단가" xfId="112" xr:uid="{00000000-0005-0000-0000-00006E000000}"/>
    <cellStyle name="_국수교수량_배수공H_통영기초#11-97-1" xfId="113" xr:uid="{00000000-0005-0000-0000-00006F000000}"/>
    <cellStyle name="_국수교수량_배수공H_통영기초#11-97-1_평택#18,19건축대비공사(48개월)" xfId="114" xr:uid="{00000000-0005-0000-0000-000070000000}"/>
    <cellStyle name="_국수교수량_배수공H_통영기초#11-97-1_평택#18,19건축대비공사(48개월)-단가수정" xfId="115" xr:uid="{00000000-0005-0000-0000-000071000000}"/>
    <cellStyle name="_국수교수량_배수공H_통영기초#11-rev1" xfId="116" xr:uid="{00000000-0005-0000-0000-000072000000}"/>
    <cellStyle name="_국수교수량_배수공H_통영기초#11-rev1_노임단가" xfId="117" xr:uid="{00000000-0005-0000-0000-000073000000}"/>
    <cellStyle name="_국수교수량_배수공H_통영기초#11-rev1_통합내역서" xfId="118" xr:uid="{00000000-0005-0000-0000-000074000000}"/>
    <cellStyle name="_국수교수량_배수공H_통영기초#11-rev1_통합내역서_평택#18,19건축대비공사(48개월)" xfId="119" xr:uid="{00000000-0005-0000-0000-000075000000}"/>
    <cellStyle name="_국수교수량_배수공H_통영기초#11-rev1_통합내역서_평택#18,19건축대비공사(48개월)-단가수정" xfId="120" xr:uid="{00000000-0005-0000-0000-000076000000}"/>
    <cellStyle name="_국수교수량_배수공H_통영기초#11-rev1_평택#18,19건축대비공사(48개월)" xfId="121" xr:uid="{00000000-0005-0000-0000-000077000000}"/>
    <cellStyle name="_국수교수량_배수공H_통영기초#11-rev1_평택#18,19건축대비공사(48개월)-단가수정" xfId="122" xr:uid="{00000000-0005-0000-0000-000078000000}"/>
    <cellStyle name="_국수교수량_배수공H_통영기초#11-rev1_평택15-17본체내역서_rev5" xfId="123" xr:uid="{00000000-0005-0000-0000-000079000000}"/>
    <cellStyle name="_국수교수량_배수공H_통합내역서" xfId="124" xr:uid="{00000000-0005-0000-0000-00007A000000}"/>
    <cellStyle name="_국수교수량_배수공H_평택#18,19건축대비공사(48개월)" xfId="125" xr:uid="{00000000-0005-0000-0000-00007B000000}"/>
    <cellStyle name="_국수교수량_배수공H_평택#18,19건축대비공사(48개월)-단가수정" xfId="126" xr:uid="{00000000-0005-0000-0000-00007C000000}"/>
    <cellStyle name="_국수교수량_배수공H_평택15-17본체내역서_rev5" xfId="127" xr:uid="{00000000-0005-0000-0000-00007D000000}"/>
    <cellStyle name="_국수교수량_수항교교대수량" xfId="128" xr:uid="{00000000-0005-0000-0000-00007E000000}"/>
    <cellStyle name="_국수교수량_수항교교대수량_노임단가" xfId="129" xr:uid="{00000000-0005-0000-0000-00007F000000}"/>
    <cellStyle name="_국수교수량_수항교교대수량_배수공H" xfId="130" xr:uid="{00000000-0005-0000-0000-000080000000}"/>
    <cellStyle name="_국수교수량_수항교교대수량_배수공H_노임단가" xfId="131" xr:uid="{00000000-0005-0000-0000-000081000000}"/>
    <cellStyle name="_국수교수량_수항교교대수량_배수공H_통영기초#11-97-1" xfId="132" xr:uid="{00000000-0005-0000-0000-000082000000}"/>
    <cellStyle name="_국수교수량_수항교교대수량_배수공H_통영기초#11-97-1_평택#18,19건축대비공사(48개월)" xfId="133" xr:uid="{00000000-0005-0000-0000-000083000000}"/>
    <cellStyle name="_국수교수량_수항교교대수량_배수공H_통영기초#11-97-1_평택#18,19건축대비공사(48개월)-단가수정" xfId="134" xr:uid="{00000000-0005-0000-0000-000084000000}"/>
    <cellStyle name="_국수교수량_수항교교대수량_배수공H_통영기초#11-rev1" xfId="135" xr:uid="{00000000-0005-0000-0000-000085000000}"/>
    <cellStyle name="_국수교수량_수항교교대수량_배수공H_통영기초#11-rev1_노임단가" xfId="136" xr:uid="{00000000-0005-0000-0000-000086000000}"/>
    <cellStyle name="_국수교수량_수항교교대수량_배수공H_통영기초#11-rev1_통합내역서" xfId="137" xr:uid="{00000000-0005-0000-0000-000087000000}"/>
    <cellStyle name="_국수교수량_수항교교대수량_배수공H_통영기초#11-rev1_통합내역서_평택#18,19건축대비공사(48개월)" xfId="138" xr:uid="{00000000-0005-0000-0000-000088000000}"/>
    <cellStyle name="_국수교수량_수항교교대수량_배수공H_통영기초#11-rev1_통합내역서_평택#18,19건축대비공사(48개월)-단가수정" xfId="139" xr:uid="{00000000-0005-0000-0000-000089000000}"/>
    <cellStyle name="_국수교수량_수항교교대수량_배수공H_통영기초#11-rev1_평택#18,19건축대비공사(48개월)" xfId="140" xr:uid="{00000000-0005-0000-0000-00008A000000}"/>
    <cellStyle name="_국수교수량_수항교교대수량_배수공H_통영기초#11-rev1_평택#18,19건축대비공사(48개월)-단가수정" xfId="141" xr:uid="{00000000-0005-0000-0000-00008B000000}"/>
    <cellStyle name="_국수교수량_수항교교대수량_배수공H_통영기초#11-rev1_평택15-17본체내역서_rev5" xfId="142" xr:uid="{00000000-0005-0000-0000-00008C000000}"/>
    <cellStyle name="_국수교수량_수항교교대수량_배수공H_통합내역서" xfId="143" xr:uid="{00000000-0005-0000-0000-00008D000000}"/>
    <cellStyle name="_국수교수량_수항교교대수량_배수공H_평택#18,19건축대비공사(48개월)" xfId="144" xr:uid="{00000000-0005-0000-0000-00008E000000}"/>
    <cellStyle name="_국수교수량_수항교교대수량_배수공H_평택#18,19건축대비공사(48개월)-단가수정" xfId="145" xr:uid="{00000000-0005-0000-0000-00008F000000}"/>
    <cellStyle name="_국수교수량_수항교교대수량_배수공H_평택15-17본체내역서_rev5" xfId="146" xr:uid="{00000000-0005-0000-0000-000090000000}"/>
    <cellStyle name="_국수교수량_수항교교대수량_통영기초#11-97-1" xfId="147" xr:uid="{00000000-0005-0000-0000-000091000000}"/>
    <cellStyle name="_국수교수량_수항교교대수량_통영기초#11-97-1_평택#18,19건축대비공사(48개월)" xfId="148" xr:uid="{00000000-0005-0000-0000-000092000000}"/>
    <cellStyle name="_국수교수량_수항교교대수량_통영기초#11-97-1_평택#18,19건축대비공사(48개월)-단가수정" xfId="149" xr:uid="{00000000-0005-0000-0000-000093000000}"/>
    <cellStyle name="_국수교수량_수항교교대수량_통영기초#11-rev1" xfId="150" xr:uid="{00000000-0005-0000-0000-000094000000}"/>
    <cellStyle name="_국수교수량_수항교교대수량_통영기초#11-rev1_노임단가" xfId="151" xr:uid="{00000000-0005-0000-0000-000095000000}"/>
    <cellStyle name="_국수교수량_수항교교대수량_통영기초#11-rev1_통합내역서" xfId="152" xr:uid="{00000000-0005-0000-0000-000096000000}"/>
    <cellStyle name="_국수교수량_수항교교대수량_통영기초#11-rev1_통합내역서_평택#18,19건축대비공사(48개월)" xfId="153" xr:uid="{00000000-0005-0000-0000-000097000000}"/>
    <cellStyle name="_국수교수량_수항교교대수량_통영기초#11-rev1_통합내역서_평택#18,19건축대비공사(48개월)-단가수정" xfId="154" xr:uid="{00000000-0005-0000-0000-000098000000}"/>
    <cellStyle name="_국수교수량_수항교교대수량_통영기초#11-rev1_평택#18,19건축대비공사(48개월)" xfId="155" xr:uid="{00000000-0005-0000-0000-000099000000}"/>
    <cellStyle name="_국수교수량_수항교교대수량_통영기초#11-rev1_평택#18,19건축대비공사(48개월)-단가수정" xfId="156" xr:uid="{00000000-0005-0000-0000-00009A000000}"/>
    <cellStyle name="_국수교수량_수항교교대수량_통영기초#11-rev1_평택15-17본체내역서_rev5" xfId="157" xr:uid="{00000000-0005-0000-0000-00009B000000}"/>
    <cellStyle name="_국수교수량_수항교교대수량_통합내역서" xfId="158" xr:uid="{00000000-0005-0000-0000-00009C000000}"/>
    <cellStyle name="_국수교수량_수항교교대수량_평택#18,19건축대비공사(48개월)" xfId="159" xr:uid="{00000000-0005-0000-0000-00009D000000}"/>
    <cellStyle name="_국수교수량_수항교교대수량_평택#18,19건축대비공사(48개월)-단가수정" xfId="160" xr:uid="{00000000-0005-0000-0000-00009E000000}"/>
    <cellStyle name="_국수교수량_수항교교대수량_평택15-17본체내역서_rev5" xfId="161" xr:uid="{00000000-0005-0000-0000-00009F000000}"/>
    <cellStyle name="_국수교수량_중흥교교대수량" xfId="162" xr:uid="{00000000-0005-0000-0000-0000A0000000}"/>
    <cellStyle name="_국수교수량_중흥교교대수량_노임단가" xfId="163" xr:uid="{00000000-0005-0000-0000-0000A1000000}"/>
    <cellStyle name="_국수교수량_중흥교교대수량_배수공H" xfId="164" xr:uid="{00000000-0005-0000-0000-0000A2000000}"/>
    <cellStyle name="_국수교수량_중흥교교대수량_배수공H_노임단가" xfId="165" xr:uid="{00000000-0005-0000-0000-0000A3000000}"/>
    <cellStyle name="_국수교수량_중흥교교대수량_배수공H_통영기초#11-97-1" xfId="166" xr:uid="{00000000-0005-0000-0000-0000A4000000}"/>
    <cellStyle name="_국수교수량_중흥교교대수량_배수공H_통영기초#11-97-1_평택#18,19건축대비공사(48개월)" xfId="167" xr:uid="{00000000-0005-0000-0000-0000A5000000}"/>
    <cellStyle name="_국수교수량_중흥교교대수량_배수공H_통영기초#11-97-1_평택#18,19건축대비공사(48개월)-단가수정" xfId="168" xr:uid="{00000000-0005-0000-0000-0000A6000000}"/>
    <cellStyle name="_국수교수량_중흥교교대수량_배수공H_통영기초#11-rev1" xfId="169" xr:uid="{00000000-0005-0000-0000-0000A7000000}"/>
    <cellStyle name="_국수교수량_중흥교교대수량_배수공H_통영기초#11-rev1_노임단가" xfId="170" xr:uid="{00000000-0005-0000-0000-0000A8000000}"/>
    <cellStyle name="_국수교수량_중흥교교대수량_배수공H_통영기초#11-rev1_통합내역서" xfId="171" xr:uid="{00000000-0005-0000-0000-0000A9000000}"/>
    <cellStyle name="_국수교수량_중흥교교대수량_배수공H_통영기초#11-rev1_통합내역서_평택#18,19건축대비공사(48개월)" xfId="172" xr:uid="{00000000-0005-0000-0000-0000AA000000}"/>
    <cellStyle name="_국수교수량_중흥교교대수량_배수공H_통영기초#11-rev1_통합내역서_평택#18,19건축대비공사(48개월)-단가수정" xfId="173" xr:uid="{00000000-0005-0000-0000-0000AB000000}"/>
    <cellStyle name="_국수교수량_중흥교교대수량_배수공H_통영기초#11-rev1_평택#18,19건축대비공사(48개월)" xfId="174" xr:uid="{00000000-0005-0000-0000-0000AC000000}"/>
    <cellStyle name="_국수교수량_중흥교교대수량_배수공H_통영기초#11-rev1_평택#18,19건축대비공사(48개월)-단가수정" xfId="175" xr:uid="{00000000-0005-0000-0000-0000AD000000}"/>
    <cellStyle name="_국수교수량_중흥교교대수량_배수공H_통영기초#11-rev1_평택15-17본체내역서_rev5" xfId="176" xr:uid="{00000000-0005-0000-0000-0000AE000000}"/>
    <cellStyle name="_국수교수량_중흥교교대수량_배수공H_통합내역서" xfId="177" xr:uid="{00000000-0005-0000-0000-0000AF000000}"/>
    <cellStyle name="_국수교수량_중흥교교대수량_배수공H_평택#18,19건축대비공사(48개월)" xfId="178" xr:uid="{00000000-0005-0000-0000-0000B0000000}"/>
    <cellStyle name="_국수교수량_중흥교교대수량_배수공H_평택#18,19건축대비공사(48개월)-단가수정" xfId="179" xr:uid="{00000000-0005-0000-0000-0000B1000000}"/>
    <cellStyle name="_국수교수량_중흥교교대수량_배수공H_평택15-17본체내역서_rev5" xfId="180" xr:uid="{00000000-0005-0000-0000-0000B2000000}"/>
    <cellStyle name="_국수교수량_중흥교교대수량_통영기초#11-97-1" xfId="181" xr:uid="{00000000-0005-0000-0000-0000B3000000}"/>
    <cellStyle name="_국수교수량_중흥교교대수량_통영기초#11-97-1_평택#18,19건축대비공사(48개월)" xfId="182" xr:uid="{00000000-0005-0000-0000-0000B4000000}"/>
    <cellStyle name="_국수교수량_중흥교교대수량_통영기초#11-97-1_평택#18,19건축대비공사(48개월)-단가수정" xfId="183" xr:uid="{00000000-0005-0000-0000-0000B5000000}"/>
    <cellStyle name="_국수교수량_중흥교교대수량_통영기초#11-rev1" xfId="184" xr:uid="{00000000-0005-0000-0000-0000B6000000}"/>
    <cellStyle name="_국수교수량_중흥교교대수량_통영기초#11-rev1_노임단가" xfId="185" xr:uid="{00000000-0005-0000-0000-0000B7000000}"/>
    <cellStyle name="_국수교수량_중흥교교대수량_통영기초#11-rev1_통합내역서" xfId="186" xr:uid="{00000000-0005-0000-0000-0000B8000000}"/>
    <cellStyle name="_국수교수량_중흥교교대수량_통영기초#11-rev1_통합내역서_평택#18,19건축대비공사(48개월)" xfId="187" xr:uid="{00000000-0005-0000-0000-0000B9000000}"/>
    <cellStyle name="_국수교수량_중흥교교대수량_통영기초#11-rev1_통합내역서_평택#18,19건축대비공사(48개월)-단가수정" xfId="188" xr:uid="{00000000-0005-0000-0000-0000BA000000}"/>
    <cellStyle name="_국수교수량_중흥교교대수량_통영기초#11-rev1_평택#18,19건축대비공사(48개월)" xfId="189" xr:uid="{00000000-0005-0000-0000-0000BB000000}"/>
    <cellStyle name="_국수교수량_중흥교교대수량_통영기초#11-rev1_평택#18,19건축대비공사(48개월)-단가수정" xfId="190" xr:uid="{00000000-0005-0000-0000-0000BC000000}"/>
    <cellStyle name="_국수교수량_중흥교교대수량_통영기초#11-rev1_평택15-17본체내역서_rev5" xfId="191" xr:uid="{00000000-0005-0000-0000-0000BD000000}"/>
    <cellStyle name="_국수교수량_중흥교교대수량_통합내역서" xfId="192" xr:uid="{00000000-0005-0000-0000-0000BE000000}"/>
    <cellStyle name="_국수교수량_중흥교교대수량_평택#18,19건축대비공사(48개월)" xfId="193" xr:uid="{00000000-0005-0000-0000-0000BF000000}"/>
    <cellStyle name="_국수교수량_중흥교교대수량_평택#18,19건축대비공사(48개월)-단가수정" xfId="194" xr:uid="{00000000-0005-0000-0000-0000C0000000}"/>
    <cellStyle name="_국수교수량_중흥교교대수량_평택15-17본체내역서_rev5" xfId="195" xr:uid="{00000000-0005-0000-0000-0000C1000000}"/>
    <cellStyle name="_국수교수량_통영기초#11-97-1" xfId="196" xr:uid="{00000000-0005-0000-0000-0000C2000000}"/>
    <cellStyle name="_국수교수량_통영기초#11-97-1_평택#18,19건축대비공사(48개월)" xfId="197" xr:uid="{00000000-0005-0000-0000-0000C3000000}"/>
    <cellStyle name="_국수교수량_통영기초#11-97-1_평택#18,19건축대비공사(48개월)-단가수정" xfId="198" xr:uid="{00000000-0005-0000-0000-0000C4000000}"/>
    <cellStyle name="_국수교수량_통영기초#11-rev1" xfId="199" xr:uid="{00000000-0005-0000-0000-0000C5000000}"/>
    <cellStyle name="_국수교수량_통영기초#11-rev1_노임단가" xfId="200" xr:uid="{00000000-0005-0000-0000-0000C6000000}"/>
    <cellStyle name="_국수교수량_통영기초#11-rev1_통합내역서" xfId="201" xr:uid="{00000000-0005-0000-0000-0000C7000000}"/>
    <cellStyle name="_국수교수량_통영기초#11-rev1_통합내역서_평택#18,19건축대비공사(48개월)" xfId="202" xr:uid="{00000000-0005-0000-0000-0000C8000000}"/>
    <cellStyle name="_국수교수량_통영기초#11-rev1_통합내역서_평택#18,19건축대비공사(48개월)-단가수정" xfId="203" xr:uid="{00000000-0005-0000-0000-0000C9000000}"/>
    <cellStyle name="_국수교수량_통영기초#11-rev1_평택#18,19건축대비공사(48개월)" xfId="204" xr:uid="{00000000-0005-0000-0000-0000CA000000}"/>
    <cellStyle name="_국수교수량_통영기초#11-rev1_평택#18,19건축대비공사(48개월)-단가수정" xfId="205" xr:uid="{00000000-0005-0000-0000-0000CB000000}"/>
    <cellStyle name="_국수교수량_통영기초#11-rev1_평택15-17본체내역서_rev5" xfId="206" xr:uid="{00000000-0005-0000-0000-0000CC000000}"/>
    <cellStyle name="_국수교수량_통합내역서" xfId="207" xr:uid="{00000000-0005-0000-0000-0000CD000000}"/>
    <cellStyle name="_국수교수량_평택#18,19건축대비공사(48개월)" xfId="208" xr:uid="{00000000-0005-0000-0000-0000CE000000}"/>
    <cellStyle name="_국수교수량_평택#18,19건축대비공사(48개월)-단가수정" xfId="209" xr:uid="{00000000-0005-0000-0000-0000CF000000}"/>
    <cellStyle name="_국수교수량_평택15-17본체내역서_rev5" xfId="210" xr:uid="{00000000-0005-0000-0000-0000D0000000}"/>
    <cellStyle name="_깨기수량" xfId="211" xr:uid="{00000000-0005-0000-0000-0000D1000000}"/>
    <cellStyle name="_깨기수량_노임단가" xfId="212" xr:uid="{00000000-0005-0000-0000-0000D2000000}"/>
    <cellStyle name="_깨기수량_배수공H" xfId="213" xr:uid="{00000000-0005-0000-0000-0000D3000000}"/>
    <cellStyle name="_깨기수량_배수공H_노임단가" xfId="214" xr:uid="{00000000-0005-0000-0000-0000D4000000}"/>
    <cellStyle name="_깨기수량_배수공H_통영기초#11-97-1" xfId="215" xr:uid="{00000000-0005-0000-0000-0000D5000000}"/>
    <cellStyle name="_깨기수량_배수공H_통영기초#11-97-1_평택#18,19건축대비공사(48개월)" xfId="216" xr:uid="{00000000-0005-0000-0000-0000D6000000}"/>
    <cellStyle name="_깨기수량_배수공H_통영기초#11-97-1_평택#18,19건축대비공사(48개월)-단가수정" xfId="217" xr:uid="{00000000-0005-0000-0000-0000D7000000}"/>
    <cellStyle name="_깨기수량_배수공H_통영기초#11-rev1" xfId="218" xr:uid="{00000000-0005-0000-0000-0000D8000000}"/>
    <cellStyle name="_깨기수량_배수공H_통영기초#11-rev1_노임단가" xfId="219" xr:uid="{00000000-0005-0000-0000-0000D9000000}"/>
    <cellStyle name="_깨기수량_배수공H_통영기초#11-rev1_통합내역서" xfId="220" xr:uid="{00000000-0005-0000-0000-0000DA000000}"/>
    <cellStyle name="_깨기수량_배수공H_통영기초#11-rev1_통합내역서_평택#18,19건축대비공사(48개월)" xfId="221" xr:uid="{00000000-0005-0000-0000-0000DB000000}"/>
    <cellStyle name="_깨기수량_배수공H_통영기초#11-rev1_통합내역서_평택#18,19건축대비공사(48개월)-단가수정" xfId="222" xr:uid="{00000000-0005-0000-0000-0000DC000000}"/>
    <cellStyle name="_깨기수량_배수공H_통영기초#11-rev1_평택#18,19건축대비공사(48개월)" xfId="223" xr:uid="{00000000-0005-0000-0000-0000DD000000}"/>
    <cellStyle name="_깨기수량_배수공H_통영기초#11-rev1_평택#18,19건축대비공사(48개월)-단가수정" xfId="224" xr:uid="{00000000-0005-0000-0000-0000DE000000}"/>
    <cellStyle name="_깨기수량_배수공H_통영기초#11-rev1_평택15-17본체내역서_rev5" xfId="225" xr:uid="{00000000-0005-0000-0000-0000DF000000}"/>
    <cellStyle name="_깨기수량_배수공H_통합내역서" xfId="226" xr:uid="{00000000-0005-0000-0000-0000E0000000}"/>
    <cellStyle name="_깨기수량_배수공H_평택#18,19건축대비공사(48개월)" xfId="227" xr:uid="{00000000-0005-0000-0000-0000E1000000}"/>
    <cellStyle name="_깨기수량_배수공H_평택#18,19건축대비공사(48개월)-단가수정" xfId="228" xr:uid="{00000000-0005-0000-0000-0000E2000000}"/>
    <cellStyle name="_깨기수량_배수공H_평택15-17본체내역서_rev5" xfId="229" xr:uid="{00000000-0005-0000-0000-0000E3000000}"/>
    <cellStyle name="_깨기수량_통영기초#11-97-1" xfId="230" xr:uid="{00000000-0005-0000-0000-0000E4000000}"/>
    <cellStyle name="_깨기수량_통영기초#11-97-1_평택#18,19건축대비공사(48개월)" xfId="231" xr:uid="{00000000-0005-0000-0000-0000E5000000}"/>
    <cellStyle name="_깨기수량_통영기초#11-97-1_평택#18,19건축대비공사(48개월)-단가수정" xfId="232" xr:uid="{00000000-0005-0000-0000-0000E6000000}"/>
    <cellStyle name="_깨기수량_통영기초#11-rev1" xfId="233" xr:uid="{00000000-0005-0000-0000-0000E7000000}"/>
    <cellStyle name="_깨기수량_통영기초#11-rev1_노임단가" xfId="234" xr:uid="{00000000-0005-0000-0000-0000E8000000}"/>
    <cellStyle name="_깨기수량_통영기초#11-rev1_통합내역서" xfId="235" xr:uid="{00000000-0005-0000-0000-0000E9000000}"/>
    <cellStyle name="_깨기수량_통영기초#11-rev1_통합내역서_평택#18,19건축대비공사(48개월)" xfId="236" xr:uid="{00000000-0005-0000-0000-0000EA000000}"/>
    <cellStyle name="_깨기수량_통영기초#11-rev1_통합내역서_평택#18,19건축대비공사(48개월)-단가수정" xfId="237" xr:uid="{00000000-0005-0000-0000-0000EB000000}"/>
    <cellStyle name="_깨기수량_통영기초#11-rev1_평택#18,19건축대비공사(48개월)" xfId="238" xr:uid="{00000000-0005-0000-0000-0000EC000000}"/>
    <cellStyle name="_깨기수량_통영기초#11-rev1_평택#18,19건축대비공사(48개월)-단가수정" xfId="239" xr:uid="{00000000-0005-0000-0000-0000ED000000}"/>
    <cellStyle name="_깨기수량_통영기초#11-rev1_평택15-17본체내역서_rev5" xfId="240" xr:uid="{00000000-0005-0000-0000-0000EE000000}"/>
    <cellStyle name="_깨기수량_통합내역서" xfId="241" xr:uid="{00000000-0005-0000-0000-0000EF000000}"/>
    <cellStyle name="_깨기수량_평택#18,19건축대비공사(48개월)" xfId="242" xr:uid="{00000000-0005-0000-0000-0000F0000000}"/>
    <cellStyle name="_깨기수량_평택#18,19건축대비공사(48개월)-단가수정" xfId="243" xr:uid="{00000000-0005-0000-0000-0000F1000000}"/>
    <cellStyle name="_깨기수량_평택15-17본체내역서_rev5" xfId="244" xr:uid="{00000000-0005-0000-0000-0000F2000000}"/>
    <cellStyle name="_도곡1교 교대 수량" xfId="245" xr:uid="{00000000-0005-0000-0000-0000F3000000}"/>
    <cellStyle name="_도곡1교 교대 수량_노임단가" xfId="246" xr:uid="{00000000-0005-0000-0000-0000F4000000}"/>
    <cellStyle name="_도곡1교 교대 수량_배수공H" xfId="247" xr:uid="{00000000-0005-0000-0000-0000F5000000}"/>
    <cellStyle name="_도곡1교 교대 수량_배수공H_노임단가" xfId="248" xr:uid="{00000000-0005-0000-0000-0000F6000000}"/>
    <cellStyle name="_도곡1교 교대 수량_배수공H_통영기초#11-97-1" xfId="249" xr:uid="{00000000-0005-0000-0000-0000F7000000}"/>
    <cellStyle name="_도곡1교 교대 수량_배수공H_통영기초#11-97-1_평택#18,19건축대비공사(48개월)" xfId="250" xr:uid="{00000000-0005-0000-0000-0000F8000000}"/>
    <cellStyle name="_도곡1교 교대 수량_배수공H_통영기초#11-97-1_평택#18,19건축대비공사(48개월)-단가수정" xfId="251" xr:uid="{00000000-0005-0000-0000-0000F9000000}"/>
    <cellStyle name="_도곡1교 교대 수량_배수공H_통영기초#11-rev1" xfId="252" xr:uid="{00000000-0005-0000-0000-0000FA000000}"/>
    <cellStyle name="_도곡1교 교대 수량_배수공H_통영기초#11-rev1_노임단가" xfId="253" xr:uid="{00000000-0005-0000-0000-0000FB000000}"/>
    <cellStyle name="_도곡1교 교대 수량_배수공H_통영기초#11-rev1_통합내역서" xfId="254" xr:uid="{00000000-0005-0000-0000-0000FC000000}"/>
    <cellStyle name="_도곡1교 교대 수량_배수공H_통영기초#11-rev1_통합내역서_평택#18,19건축대비공사(48개월)" xfId="255" xr:uid="{00000000-0005-0000-0000-0000FD000000}"/>
    <cellStyle name="_도곡1교 교대 수량_배수공H_통영기초#11-rev1_통합내역서_평택#18,19건축대비공사(48개월)-단가수정" xfId="256" xr:uid="{00000000-0005-0000-0000-0000FE000000}"/>
    <cellStyle name="_도곡1교 교대 수량_배수공H_통영기초#11-rev1_평택#18,19건축대비공사(48개월)" xfId="257" xr:uid="{00000000-0005-0000-0000-0000FF000000}"/>
    <cellStyle name="_도곡1교 교대 수량_배수공H_통영기초#11-rev1_평택#18,19건축대비공사(48개월)-단가수정" xfId="258" xr:uid="{00000000-0005-0000-0000-000000010000}"/>
    <cellStyle name="_도곡1교 교대 수량_배수공H_통영기초#11-rev1_평택15-17본체내역서_rev5" xfId="259" xr:uid="{00000000-0005-0000-0000-000001010000}"/>
    <cellStyle name="_도곡1교 교대 수량_배수공H_통합내역서" xfId="260" xr:uid="{00000000-0005-0000-0000-000002010000}"/>
    <cellStyle name="_도곡1교 교대 수량_배수공H_평택#18,19건축대비공사(48개월)" xfId="261" xr:uid="{00000000-0005-0000-0000-000003010000}"/>
    <cellStyle name="_도곡1교 교대 수량_배수공H_평택#18,19건축대비공사(48개월)-단가수정" xfId="262" xr:uid="{00000000-0005-0000-0000-000004010000}"/>
    <cellStyle name="_도곡1교 교대 수량_배수공H_평택15-17본체내역서_rev5" xfId="263" xr:uid="{00000000-0005-0000-0000-000005010000}"/>
    <cellStyle name="_도곡1교 교대 수량_통영기초#11-97-1" xfId="264" xr:uid="{00000000-0005-0000-0000-000006010000}"/>
    <cellStyle name="_도곡1교 교대 수량_통영기초#11-97-1_평택#18,19건축대비공사(48개월)" xfId="265" xr:uid="{00000000-0005-0000-0000-000007010000}"/>
    <cellStyle name="_도곡1교 교대 수량_통영기초#11-97-1_평택#18,19건축대비공사(48개월)-단가수정" xfId="266" xr:uid="{00000000-0005-0000-0000-000008010000}"/>
    <cellStyle name="_도곡1교 교대 수량_통영기초#11-rev1" xfId="267" xr:uid="{00000000-0005-0000-0000-000009010000}"/>
    <cellStyle name="_도곡1교 교대 수량_통영기초#11-rev1_노임단가" xfId="268" xr:uid="{00000000-0005-0000-0000-00000A010000}"/>
    <cellStyle name="_도곡1교 교대 수량_통영기초#11-rev1_통합내역서" xfId="269" xr:uid="{00000000-0005-0000-0000-00000B010000}"/>
    <cellStyle name="_도곡1교 교대 수량_통영기초#11-rev1_통합내역서_평택#18,19건축대비공사(48개월)" xfId="270" xr:uid="{00000000-0005-0000-0000-00000C010000}"/>
    <cellStyle name="_도곡1교 교대 수량_통영기초#11-rev1_통합내역서_평택#18,19건축대비공사(48개월)-단가수정" xfId="271" xr:uid="{00000000-0005-0000-0000-00000D010000}"/>
    <cellStyle name="_도곡1교 교대 수량_통영기초#11-rev1_평택#18,19건축대비공사(48개월)" xfId="272" xr:uid="{00000000-0005-0000-0000-00000E010000}"/>
    <cellStyle name="_도곡1교 교대 수량_통영기초#11-rev1_평택#18,19건축대비공사(48개월)-단가수정" xfId="273" xr:uid="{00000000-0005-0000-0000-00000F010000}"/>
    <cellStyle name="_도곡1교 교대 수량_통영기초#11-rev1_평택15-17본체내역서_rev5" xfId="274" xr:uid="{00000000-0005-0000-0000-000010010000}"/>
    <cellStyle name="_도곡1교 교대 수량_통합내역서" xfId="275" xr:uid="{00000000-0005-0000-0000-000011010000}"/>
    <cellStyle name="_도곡1교 교대 수량_평택#18,19건축대비공사(48개월)" xfId="276" xr:uid="{00000000-0005-0000-0000-000012010000}"/>
    <cellStyle name="_도곡1교 교대 수량_평택#18,19건축대비공사(48개월)-단가수정" xfId="277" xr:uid="{00000000-0005-0000-0000-000013010000}"/>
    <cellStyle name="_도곡1교 교대 수량_평택15-17본체내역서_rev5" xfId="278" xr:uid="{00000000-0005-0000-0000-000014010000}"/>
    <cellStyle name="_도곡1교 교대(시점) 수량" xfId="279" xr:uid="{00000000-0005-0000-0000-000015010000}"/>
    <cellStyle name="_도곡1교 교대(시점) 수량_노임단가" xfId="280" xr:uid="{00000000-0005-0000-0000-000016010000}"/>
    <cellStyle name="_도곡1교 교대(시점) 수량_배수공H" xfId="281" xr:uid="{00000000-0005-0000-0000-000017010000}"/>
    <cellStyle name="_도곡1교 교대(시점) 수량_배수공H_노임단가" xfId="282" xr:uid="{00000000-0005-0000-0000-000018010000}"/>
    <cellStyle name="_도곡1교 교대(시점) 수량_배수공H_통영기초#11-97-1" xfId="283" xr:uid="{00000000-0005-0000-0000-000019010000}"/>
    <cellStyle name="_도곡1교 교대(시점) 수량_배수공H_통영기초#11-97-1_평택#18,19건축대비공사(48개월)" xfId="284" xr:uid="{00000000-0005-0000-0000-00001A010000}"/>
    <cellStyle name="_도곡1교 교대(시점) 수량_배수공H_통영기초#11-97-1_평택#18,19건축대비공사(48개월)-단가수정" xfId="285" xr:uid="{00000000-0005-0000-0000-00001B010000}"/>
    <cellStyle name="_도곡1교 교대(시점) 수량_배수공H_통영기초#11-rev1" xfId="286" xr:uid="{00000000-0005-0000-0000-00001C010000}"/>
    <cellStyle name="_도곡1교 교대(시점) 수량_배수공H_통영기초#11-rev1_노임단가" xfId="287" xr:uid="{00000000-0005-0000-0000-00001D010000}"/>
    <cellStyle name="_도곡1교 교대(시점) 수량_배수공H_통영기초#11-rev1_통합내역서" xfId="288" xr:uid="{00000000-0005-0000-0000-00001E010000}"/>
    <cellStyle name="_도곡1교 교대(시점) 수량_배수공H_통영기초#11-rev1_통합내역서_평택#18,19건축대비공사(48개월)" xfId="289" xr:uid="{00000000-0005-0000-0000-00001F010000}"/>
    <cellStyle name="_도곡1교 교대(시점) 수량_배수공H_통영기초#11-rev1_통합내역서_평택#18,19건축대비공사(48개월)-단가수정" xfId="290" xr:uid="{00000000-0005-0000-0000-000020010000}"/>
    <cellStyle name="_도곡1교 교대(시점) 수량_배수공H_통영기초#11-rev1_평택#18,19건축대비공사(48개월)" xfId="291" xr:uid="{00000000-0005-0000-0000-000021010000}"/>
    <cellStyle name="_도곡1교 교대(시점) 수량_배수공H_통영기초#11-rev1_평택#18,19건축대비공사(48개월)-단가수정" xfId="292" xr:uid="{00000000-0005-0000-0000-000022010000}"/>
    <cellStyle name="_도곡1교 교대(시점) 수량_배수공H_통영기초#11-rev1_평택15-17본체내역서_rev5" xfId="293" xr:uid="{00000000-0005-0000-0000-000023010000}"/>
    <cellStyle name="_도곡1교 교대(시점) 수량_배수공H_통합내역서" xfId="294" xr:uid="{00000000-0005-0000-0000-000024010000}"/>
    <cellStyle name="_도곡1교 교대(시점) 수량_배수공H_평택#18,19건축대비공사(48개월)" xfId="295" xr:uid="{00000000-0005-0000-0000-000025010000}"/>
    <cellStyle name="_도곡1교 교대(시점) 수량_배수공H_평택#18,19건축대비공사(48개월)-단가수정" xfId="296" xr:uid="{00000000-0005-0000-0000-000026010000}"/>
    <cellStyle name="_도곡1교 교대(시점) 수량_배수공H_평택15-17본체내역서_rev5" xfId="297" xr:uid="{00000000-0005-0000-0000-000027010000}"/>
    <cellStyle name="_도곡1교 교대(시점) 수량_통영기초#11-97-1" xfId="298" xr:uid="{00000000-0005-0000-0000-000028010000}"/>
    <cellStyle name="_도곡1교 교대(시점) 수량_통영기초#11-97-1_평택#18,19건축대비공사(48개월)" xfId="299" xr:uid="{00000000-0005-0000-0000-000029010000}"/>
    <cellStyle name="_도곡1교 교대(시점) 수량_통영기초#11-97-1_평택#18,19건축대비공사(48개월)-단가수정" xfId="300" xr:uid="{00000000-0005-0000-0000-00002A010000}"/>
    <cellStyle name="_도곡1교 교대(시점) 수량_통영기초#11-rev1" xfId="301" xr:uid="{00000000-0005-0000-0000-00002B010000}"/>
    <cellStyle name="_도곡1교 교대(시점) 수량_통영기초#11-rev1_노임단가" xfId="302" xr:uid="{00000000-0005-0000-0000-00002C010000}"/>
    <cellStyle name="_도곡1교 교대(시점) 수량_통영기초#11-rev1_통합내역서" xfId="303" xr:uid="{00000000-0005-0000-0000-00002D010000}"/>
    <cellStyle name="_도곡1교 교대(시점) 수량_통영기초#11-rev1_통합내역서_평택#18,19건축대비공사(48개월)" xfId="304" xr:uid="{00000000-0005-0000-0000-00002E010000}"/>
    <cellStyle name="_도곡1교 교대(시점) 수량_통영기초#11-rev1_통합내역서_평택#18,19건축대비공사(48개월)-단가수정" xfId="305" xr:uid="{00000000-0005-0000-0000-00002F010000}"/>
    <cellStyle name="_도곡1교 교대(시점) 수량_통영기초#11-rev1_평택#18,19건축대비공사(48개월)" xfId="306" xr:uid="{00000000-0005-0000-0000-000030010000}"/>
    <cellStyle name="_도곡1교 교대(시점) 수량_통영기초#11-rev1_평택#18,19건축대비공사(48개월)-단가수정" xfId="307" xr:uid="{00000000-0005-0000-0000-000031010000}"/>
    <cellStyle name="_도곡1교 교대(시점) 수량_통영기초#11-rev1_평택15-17본체내역서_rev5" xfId="308" xr:uid="{00000000-0005-0000-0000-000032010000}"/>
    <cellStyle name="_도곡1교 교대(시점) 수량_통합내역서" xfId="309" xr:uid="{00000000-0005-0000-0000-000033010000}"/>
    <cellStyle name="_도곡1교 교대(시점) 수량_평택#18,19건축대비공사(48개월)" xfId="310" xr:uid="{00000000-0005-0000-0000-000034010000}"/>
    <cellStyle name="_도곡1교 교대(시점) 수량_평택#18,19건축대비공사(48개월)-단가수정" xfId="311" xr:uid="{00000000-0005-0000-0000-000035010000}"/>
    <cellStyle name="_도곡1교 교대(시점) 수량_평택15-17본체내역서_rev5" xfId="312" xr:uid="{00000000-0005-0000-0000-000036010000}"/>
    <cellStyle name="_도곡1교 하부공 수량" xfId="313" xr:uid="{00000000-0005-0000-0000-000037010000}"/>
    <cellStyle name="_도곡1교 하부공 수량_노임단가" xfId="314" xr:uid="{00000000-0005-0000-0000-000038010000}"/>
    <cellStyle name="_도곡1교 하부공 수량_배수공H" xfId="315" xr:uid="{00000000-0005-0000-0000-000039010000}"/>
    <cellStyle name="_도곡1교 하부공 수량_배수공H_노임단가" xfId="316" xr:uid="{00000000-0005-0000-0000-00003A010000}"/>
    <cellStyle name="_도곡1교 하부공 수량_배수공H_통영기초#11-97-1" xfId="317" xr:uid="{00000000-0005-0000-0000-00003B010000}"/>
    <cellStyle name="_도곡1교 하부공 수량_배수공H_통영기초#11-97-1_평택#18,19건축대비공사(48개월)" xfId="318" xr:uid="{00000000-0005-0000-0000-00003C010000}"/>
    <cellStyle name="_도곡1교 하부공 수량_배수공H_통영기초#11-97-1_평택#18,19건축대비공사(48개월)-단가수정" xfId="319" xr:uid="{00000000-0005-0000-0000-00003D010000}"/>
    <cellStyle name="_도곡1교 하부공 수량_배수공H_통영기초#11-rev1" xfId="320" xr:uid="{00000000-0005-0000-0000-00003E010000}"/>
    <cellStyle name="_도곡1교 하부공 수량_배수공H_통영기초#11-rev1_노임단가" xfId="321" xr:uid="{00000000-0005-0000-0000-00003F010000}"/>
    <cellStyle name="_도곡1교 하부공 수량_배수공H_통영기초#11-rev1_통합내역서" xfId="322" xr:uid="{00000000-0005-0000-0000-000040010000}"/>
    <cellStyle name="_도곡1교 하부공 수량_배수공H_통영기초#11-rev1_통합내역서_평택#18,19건축대비공사(48개월)" xfId="323" xr:uid="{00000000-0005-0000-0000-000041010000}"/>
    <cellStyle name="_도곡1교 하부공 수량_배수공H_통영기초#11-rev1_통합내역서_평택#18,19건축대비공사(48개월)-단가수정" xfId="324" xr:uid="{00000000-0005-0000-0000-000042010000}"/>
    <cellStyle name="_도곡1교 하부공 수량_배수공H_통영기초#11-rev1_평택#18,19건축대비공사(48개월)" xfId="325" xr:uid="{00000000-0005-0000-0000-000043010000}"/>
    <cellStyle name="_도곡1교 하부공 수량_배수공H_통영기초#11-rev1_평택#18,19건축대비공사(48개월)-단가수정" xfId="326" xr:uid="{00000000-0005-0000-0000-000044010000}"/>
    <cellStyle name="_도곡1교 하부공 수량_배수공H_통영기초#11-rev1_평택15-17본체내역서_rev5" xfId="327" xr:uid="{00000000-0005-0000-0000-000045010000}"/>
    <cellStyle name="_도곡1교 하부공 수량_배수공H_통합내역서" xfId="328" xr:uid="{00000000-0005-0000-0000-000046010000}"/>
    <cellStyle name="_도곡1교 하부공 수량_배수공H_평택#18,19건축대비공사(48개월)" xfId="329" xr:uid="{00000000-0005-0000-0000-000047010000}"/>
    <cellStyle name="_도곡1교 하부공 수량_배수공H_평택#18,19건축대비공사(48개월)-단가수정" xfId="330" xr:uid="{00000000-0005-0000-0000-000048010000}"/>
    <cellStyle name="_도곡1교 하부공 수량_배수공H_평택15-17본체내역서_rev5" xfId="331" xr:uid="{00000000-0005-0000-0000-000049010000}"/>
    <cellStyle name="_도곡1교 하부공 수량_통영기초#11-97-1" xfId="332" xr:uid="{00000000-0005-0000-0000-00004A010000}"/>
    <cellStyle name="_도곡1교 하부공 수량_통영기초#11-97-1_평택#18,19건축대비공사(48개월)" xfId="333" xr:uid="{00000000-0005-0000-0000-00004B010000}"/>
    <cellStyle name="_도곡1교 하부공 수량_통영기초#11-97-1_평택#18,19건축대비공사(48개월)-단가수정" xfId="334" xr:uid="{00000000-0005-0000-0000-00004C010000}"/>
    <cellStyle name="_도곡1교 하부공 수량_통영기초#11-rev1" xfId="335" xr:uid="{00000000-0005-0000-0000-00004D010000}"/>
    <cellStyle name="_도곡1교 하부공 수량_통영기초#11-rev1_노임단가" xfId="336" xr:uid="{00000000-0005-0000-0000-00004E010000}"/>
    <cellStyle name="_도곡1교 하부공 수량_통영기초#11-rev1_통합내역서" xfId="337" xr:uid="{00000000-0005-0000-0000-00004F010000}"/>
    <cellStyle name="_도곡1교 하부공 수량_통영기초#11-rev1_통합내역서_평택#18,19건축대비공사(48개월)" xfId="338" xr:uid="{00000000-0005-0000-0000-000050010000}"/>
    <cellStyle name="_도곡1교 하부공 수량_통영기초#11-rev1_통합내역서_평택#18,19건축대비공사(48개월)-단가수정" xfId="339" xr:uid="{00000000-0005-0000-0000-000051010000}"/>
    <cellStyle name="_도곡1교 하부공 수량_통영기초#11-rev1_평택#18,19건축대비공사(48개월)" xfId="340" xr:uid="{00000000-0005-0000-0000-000052010000}"/>
    <cellStyle name="_도곡1교 하부공 수량_통영기초#11-rev1_평택#18,19건축대비공사(48개월)-단가수정" xfId="341" xr:uid="{00000000-0005-0000-0000-000053010000}"/>
    <cellStyle name="_도곡1교 하부공 수량_통영기초#11-rev1_평택15-17본체내역서_rev5" xfId="342" xr:uid="{00000000-0005-0000-0000-000054010000}"/>
    <cellStyle name="_도곡1교 하부공 수량_통합내역서" xfId="343" xr:uid="{00000000-0005-0000-0000-000055010000}"/>
    <cellStyle name="_도곡1교 하부공 수량_평택#18,19건축대비공사(48개월)" xfId="344" xr:uid="{00000000-0005-0000-0000-000056010000}"/>
    <cellStyle name="_도곡1교 하부공 수량_평택#18,19건축대비공사(48개월)-단가수정" xfId="345" xr:uid="{00000000-0005-0000-0000-000057010000}"/>
    <cellStyle name="_도곡1교 하부공 수량_평택15-17본체내역서_rev5" xfId="346" xr:uid="{00000000-0005-0000-0000-000058010000}"/>
    <cellStyle name="_도곡2교 교대 수량" xfId="347" xr:uid="{00000000-0005-0000-0000-000059010000}"/>
    <cellStyle name="_도곡2교 교대 수량_노임단가" xfId="348" xr:uid="{00000000-0005-0000-0000-00005A010000}"/>
    <cellStyle name="_도곡2교 교대 수량_배수공H" xfId="349" xr:uid="{00000000-0005-0000-0000-00005B010000}"/>
    <cellStyle name="_도곡2교 교대 수량_배수공H_노임단가" xfId="350" xr:uid="{00000000-0005-0000-0000-00005C010000}"/>
    <cellStyle name="_도곡2교 교대 수량_배수공H_통영기초#11-97-1" xfId="351" xr:uid="{00000000-0005-0000-0000-00005D010000}"/>
    <cellStyle name="_도곡2교 교대 수량_배수공H_통영기초#11-97-1_평택#18,19건축대비공사(48개월)" xfId="352" xr:uid="{00000000-0005-0000-0000-00005E010000}"/>
    <cellStyle name="_도곡2교 교대 수량_배수공H_통영기초#11-97-1_평택#18,19건축대비공사(48개월)-단가수정" xfId="353" xr:uid="{00000000-0005-0000-0000-00005F010000}"/>
    <cellStyle name="_도곡2교 교대 수량_배수공H_통영기초#11-rev1" xfId="354" xr:uid="{00000000-0005-0000-0000-000060010000}"/>
    <cellStyle name="_도곡2교 교대 수량_배수공H_통영기초#11-rev1_노임단가" xfId="355" xr:uid="{00000000-0005-0000-0000-000061010000}"/>
    <cellStyle name="_도곡2교 교대 수량_배수공H_통영기초#11-rev1_통합내역서" xfId="356" xr:uid="{00000000-0005-0000-0000-000062010000}"/>
    <cellStyle name="_도곡2교 교대 수량_배수공H_통영기초#11-rev1_통합내역서_평택#18,19건축대비공사(48개월)" xfId="357" xr:uid="{00000000-0005-0000-0000-000063010000}"/>
    <cellStyle name="_도곡2교 교대 수량_배수공H_통영기초#11-rev1_통합내역서_평택#18,19건축대비공사(48개월)-단가수정" xfId="358" xr:uid="{00000000-0005-0000-0000-000064010000}"/>
    <cellStyle name="_도곡2교 교대 수량_배수공H_통영기초#11-rev1_평택#18,19건축대비공사(48개월)" xfId="359" xr:uid="{00000000-0005-0000-0000-000065010000}"/>
    <cellStyle name="_도곡2교 교대 수량_배수공H_통영기초#11-rev1_평택#18,19건축대비공사(48개월)-단가수정" xfId="360" xr:uid="{00000000-0005-0000-0000-000066010000}"/>
    <cellStyle name="_도곡2교 교대 수량_배수공H_통영기초#11-rev1_평택15-17본체내역서_rev5" xfId="361" xr:uid="{00000000-0005-0000-0000-000067010000}"/>
    <cellStyle name="_도곡2교 교대 수량_배수공H_통합내역서" xfId="362" xr:uid="{00000000-0005-0000-0000-000068010000}"/>
    <cellStyle name="_도곡2교 교대 수량_배수공H_평택#18,19건축대비공사(48개월)" xfId="363" xr:uid="{00000000-0005-0000-0000-000069010000}"/>
    <cellStyle name="_도곡2교 교대 수량_배수공H_평택#18,19건축대비공사(48개월)-단가수정" xfId="364" xr:uid="{00000000-0005-0000-0000-00006A010000}"/>
    <cellStyle name="_도곡2교 교대 수량_배수공H_평택15-17본체내역서_rev5" xfId="365" xr:uid="{00000000-0005-0000-0000-00006B010000}"/>
    <cellStyle name="_도곡2교 교대 수량_통영기초#11-97-1" xfId="366" xr:uid="{00000000-0005-0000-0000-00006C010000}"/>
    <cellStyle name="_도곡2교 교대 수량_통영기초#11-97-1_평택#18,19건축대비공사(48개월)" xfId="367" xr:uid="{00000000-0005-0000-0000-00006D010000}"/>
    <cellStyle name="_도곡2교 교대 수량_통영기초#11-97-1_평택#18,19건축대비공사(48개월)-단가수정" xfId="368" xr:uid="{00000000-0005-0000-0000-00006E010000}"/>
    <cellStyle name="_도곡2교 교대 수량_통영기초#11-rev1" xfId="369" xr:uid="{00000000-0005-0000-0000-00006F010000}"/>
    <cellStyle name="_도곡2교 교대 수량_통영기초#11-rev1_노임단가" xfId="370" xr:uid="{00000000-0005-0000-0000-000070010000}"/>
    <cellStyle name="_도곡2교 교대 수량_통영기초#11-rev1_통합내역서" xfId="371" xr:uid="{00000000-0005-0000-0000-000071010000}"/>
    <cellStyle name="_도곡2교 교대 수량_통영기초#11-rev1_통합내역서_평택#18,19건축대비공사(48개월)" xfId="372" xr:uid="{00000000-0005-0000-0000-000072010000}"/>
    <cellStyle name="_도곡2교 교대 수량_통영기초#11-rev1_통합내역서_평택#18,19건축대비공사(48개월)-단가수정" xfId="373" xr:uid="{00000000-0005-0000-0000-000073010000}"/>
    <cellStyle name="_도곡2교 교대 수량_통영기초#11-rev1_평택#18,19건축대비공사(48개월)" xfId="374" xr:uid="{00000000-0005-0000-0000-000074010000}"/>
    <cellStyle name="_도곡2교 교대 수량_통영기초#11-rev1_평택#18,19건축대비공사(48개월)-단가수정" xfId="375" xr:uid="{00000000-0005-0000-0000-000075010000}"/>
    <cellStyle name="_도곡2교 교대 수량_통영기초#11-rev1_평택15-17본체내역서_rev5" xfId="376" xr:uid="{00000000-0005-0000-0000-000076010000}"/>
    <cellStyle name="_도곡2교 교대 수량_통합내역서" xfId="377" xr:uid="{00000000-0005-0000-0000-000077010000}"/>
    <cellStyle name="_도곡2교 교대 수량_평택#18,19건축대비공사(48개월)" xfId="378" xr:uid="{00000000-0005-0000-0000-000078010000}"/>
    <cellStyle name="_도곡2교 교대 수량_평택#18,19건축대비공사(48개월)-단가수정" xfId="379" xr:uid="{00000000-0005-0000-0000-000079010000}"/>
    <cellStyle name="_도곡2교 교대 수량_평택15-17본체내역서_rev5" xfId="380" xr:uid="{00000000-0005-0000-0000-00007A010000}"/>
    <cellStyle name="_도곡2교 교대(종점) 수량" xfId="381" xr:uid="{00000000-0005-0000-0000-00007B010000}"/>
    <cellStyle name="_도곡2교 교대(종점) 수량_노임단가" xfId="382" xr:uid="{00000000-0005-0000-0000-00007C010000}"/>
    <cellStyle name="_도곡2교 교대(종점) 수량_배수공H" xfId="383" xr:uid="{00000000-0005-0000-0000-00007D010000}"/>
    <cellStyle name="_도곡2교 교대(종점) 수량_배수공H_노임단가" xfId="384" xr:uid="{00000000-0005-0000-0000-00007E010000}"/>
    <cellStyle name="_도곡2교 교대(종점) 수량_배수공H_통영기초#11-97-1" xfId="385" xr:uid="{00000000-0005-0000-0000-00007F010000}"/>
    <cellStyle name="_도곡2교 교대(종점) 수량_배수공H_통영기초#11-97-1_평택#18,19건축대비공사(48개월)" xfId="386" xr:uid="{00000000-0005-0000-0000-000080010000}"/>
    <cellStyle name="_도곡2교 교대(종점) 수량_배수공H_통영기초#11-97-1_평택#18,19건축대비공사(48개월)-단가수정" xfId="387" xr:uid="{00000000-0005-0000-0000-000081010000}"/>
    <cellStyle name="_도곡2교 교대(종점) 수량_배수공H_통영기초#11-rev1" xfId="388" xr:uid="{00000000-0005-0000-0000-000082010000}"/>
    <cellStyle name="_도곡2교 교대(종점) 수량_배수공H_통영기초#11-rev1_노임단가" xfId="389" xr:uid="{00000000-0005-0000-0000-000083010000}"/>
    <cellStyle name="_도곡2교 교대(종점) 수량_배수공H_통영기초#11-rev1_통합내역서" xfId="390" xr:uid="{00000000-0005-0000-0000-000084010000}"/>
    <cellStyle name="_도곡2교 교대(종점) 수량_배수공H_통영기초#11-rev1_통합내역서_평택#18,19건축대비공사(48개월)" xfId="391" xr:uid="{00000000-0005-0000-0000-000085010000}"/>
    <cellStyle name="_도곡2교 교대(종점) 수량_배수공H_통영기초#11-rev1_통합내역서_평택#18,19건축대비공사(48개월)-단가수정" xfId="392" xr:uid="{00000000-0005-0000-0000-000086010000}"/>
    <cellStyle name="_도곡2교 교대(종점) 수량_배수공H_통영기초#11-rev1_평택#18,19건축대비공사(48개월)" xfId="393" xr:uid="{00000000-0005-0000-0000-000087010000}"/>
    <cellStyle name="_도곡2교 교대(종점) 수량_배수공H_통영기초#11-rev1_평택#18,19건축대비공사(48개월)-단가수정" xfId="394" xr:uid="{00000000-0005-0000-0000-000088010000}"/>
    <cellStyle name="_도곡2교 교대(종점) 수량_배수공H_통영기초#11-rev1_평택15-17본체내역서_rev5" xfId="395" xr:uid="{00000000-0005-0000-0000-000089010000}"/>
    <cellStyle name="_도곡2교 교대(종점) 수량_배수공H_통합내역서" xfId="396" xr:uid="{00000000-0005-0000-0000-00008A010000}"/>
    <cellStyle name="_도곡2교 교대(종점) 수량_배수공H_평택#18,19건축대비공사(48개월)" xfId="397" xr:uid="{00000000-0005-0000-0000-00008B010000}"/>
    <cellStyle name="_도곡2교 교대(종점) 수량_배수공H_평택#18,19건축대비공사(48개월)-단가수정" xfId="398" xr:uid="{00000000-0005-0000-0000-00008C010000}"/>
    <cellStyle name="_도곡2교 교대(종점) 수량_배수공H_평택15-17본체내역서_rev5" xfId="399" xr:uid="{00000000-0005-0000-0000-00008D010000}"/>
    <cellStyle name="_도곡2교 교대(종점) 수량_통영기초#11-97-1" xfId="400" xr:uid="{00000000-0005-0000-0000-00008E010000}"/>
    <cellStyle name="_도곡2교 교대(종점) 수량_통영기초#11-97-1_평택#18,19건축대비공사(48개월)" xfId="401" xr:uid="{00000000-0005-0000-0000-00008F010000}"/>
    <cellStyle name="_도곡2교 교대(종점) 수량_통영기초#11-97-1_평택#18,19건축대비공사(48개월)-단가수정" xfId="402" xr:uid="{00000000-0005-0000-0000-000090010000}"/>
    <cellStyle name="_도곡2교 교대(종점) 수량_통영기초#11-rev1" xfId="403" xr:uid="{00000000-0005-0000-0000-000091010000}"/>
    <cellStyle name="_도곡2교 교대(종점) 수량_통영기초#11-rev1_노임단가" xfId="404" xr:uid="{00000000-0005-0000-0000-000092010000}"/>
    <cellStyle name="_도곡2교 교대(종점) 수량_통영기초#11-rev1_통합내역서" xfId="405" xr:uid="{00000000-0005-0000-0000-000093010000}"/>
    <cellStyle name="_도곡2교 교대(종점) 수량_통영기초#11-rev1_통합내역서_평택#18,19건축대비공사(48개월)" xfId="406" xr:uid="{00000000-0005-0000-0000-000094010000}"/>
    <cellStyle name="_도곡2교 교대(종점) 수량_통영기초#11-rev1_통합내역서_평택#18,19건축대비공사(48개월)-단가수정" xfId="407" xr:uid="{00000000-0005-0000-0000-000095010000}"/>
    <cellStyle name="_도곡2교 교대(종점) 수량_통영기초#11-rev1_평택#18,19건축대비공사(48개월)" xfId="408" xr:uid="{00000000-0005-0000-0000-000096010000}"/>
    <cellStyle name="_도곡2교 교대(종점) 수량_통영기초#11-rev1_평택#18,19건축대비공사(48개월)-단가수정" xfId="409" xr:uid="{00000000-0005-0000-0000-000097010000}"/>
    <cellStyle name="_도곡2교 교대(종점) 수량_통영기초#11-rev1_평택15-17본체내역서_rev5" xfId="410" xr:uid="{00000000-0005-0000-0000-000098010000}"/>
    <cellStyle name="_도곡2교 교대(종점) 수량_통합내역서" xfId="411" xr:uid="{00000000-0005-0000-0000-000099010000}"/>
    <cellStyle name="_도곡2교 교대(종점) 수량_평택#18,19건축대비공사(48개월)" xfId="412" xr:uid="{00000000-0005-0000-0000-00009A010000}"/>
    <cellStyle name="_도곡2교 교대(종점) 수량_평택#18,19건축대비공사(48개월)-단가수정" xfId="413" xr:uid="{00000000-0005-0000-0000-00009B010000}"/>
    <cellStyle name="_도곡2교 교대(종점) 수량_평택15-17본체내역서_rev5" xfId="414" xr:uid="{00000000-0005-0000-0000-00009C010000}"/>
    <cellStyle name="_도곡3교 교대 수량" xfId="415" xr:uid="{00000000-0005-0000-0000-00009D010000}"/>
    <cellStyle name="_도곡3교 교대 수량_노임단가" xfId="416" xr:uid="{00000000-0005-0000-0000-00009E010000}"/>
    <cellStyle name="_도곡3교 교대 수량_배수공H" xfId="417" xr:uid="{00000000-0005-0000-0000-00009F010000}"/>
    <cellStyle name="_도곡3교 교대 수량_배수공H_노임단가" xfId="418" xr:uid="{00000000-0005-0000-0000-0000A0010000}"/>
    <cellStyle name="_도곡3교 교대 수량_배수공H_통영기초#11-97-1" xfId="419" xr:uid="{00000000-0005-0000-0000-0000A1010000}"/>
    <cellStyle name="_도곡3교 교대 수량_배수공H_통영기초#11-97-1_평택#18,19건축대비공사(48개월)" xfId="420" xr:uid="{00000000-0005-0000-0000-0000A2010000}"/>
    <cellStyle name="_도곡3교 교대 수량_배수공H_통영기초#11-97-1_평택#18,19건축대비공사(48개월)-단가수정" xfId="421" xr:uid="{00000000-0005-0000-0000-0000A3010000}"/>
    <cellStyle name="_도곡3교 교대 수량_배수공H_통영기초#11-rev1" xfId="422" xr:uid="{00000000-0005-0000-0000-0000A4010000}"/>
    <cellStyle name="_도곡3교 교대 수량_배수공H_통영기초#11-rev1_노임단가" xfId="423" xr:uid="{00000000-0005-0000-0000-0000A5010000}"/>
    <cellStyle name="_도곡3교 교대 수량_배수공H_통영기초#11-rev1_통합내역서" xfId="424" xr:uid="{00000000-0005-0000-0000-0000A6010000}"/>
    <cellStyle name="_도곡3교 교대 수량_배수공H_통영기초#11-rev1_통합내역서_평택#18,19건축대비공사(48개월)" xfId="425" xr:uid="{00000000-0005-0000-0000-0000A7010000}"/>
    <cellStyle name="_도곡3교 교대 수량_배수공H_통영기초#11-rev1_통합내역서_평택#18,19건축대비공사(48개월)-단가수정" xfId="426" xr:uid="{00000000-0005-0000-0000-0000A8010000}"/>
    <cellStyle name="_도곡3교 교대 수량_배수공H_통영기초#11-rev1_평택#18,19건축대비공사(48개월)" xfId="427" xr:uid="{00000000-0005-0000-0000-0000A9010000}"/>
    <cellStyle name="_도곡3교 교대 수량_배수공H_통영기초#11-rev1_평택#18,19건축대비공사(48개월)-단가수정" xfId="428" xr:uid="{00000000-0005-0000-0000-0000AA010000}"/>
    <cellStyle name="_도곡3교 교대 수량_배수공H_통영기초#11-rev1_평택15-17본체내역서_rev5" xfId="429" xr:uid="{00000000-0005-0000-0000-0000AB010000}"/>
    <cellStyle name="_도곡3교 교대 수량_배수공H_통합내역서" xfId="430" xr:uid="{00000000-0005-0000-0000-0000AC010000}"/>
    <cellStyle name="_도곡3교 교대 수량_배수공H_평택#18,19건축대비공사(48개월)" xfId="431" xr:uid="{00000000-0005-0000-0000-0000AD010000}"/>
    <cellStyle name="_도곡3교 교대 수량_배수공H_평택#18,19건축대비공사(48개월)-단가수정" xfId="432" xr:uid="{00000000-0005-0000-0000-0000AE010000}"/>
    <cellStyle name="_도곡3교 교대 수량_배수공H_평택15-17본체내역서_rev5" xfId="433" xr:uid="{00000000-0005-0000-0000-0000AF010000}"/>
    <cellStyle name="_도곡3교 교대 수량_통영기초#11-97-1" xfId="434" xr:uid="{00000000-0005-0000-0000-0000B0010000}"/>
    <cellStyle name="_도곡3교 교대 수량_통영기초#11-97-1_평택#18,19건축대비공사(48개월)" xfId="435" xr:uid="{00000000-0005-0000-0000-0000B1010000}"/>
    <cellStyle name="_도곡3교 교대 수량_통영기초#11-97-1_평택#18,19건축대비공사(48개월)-단가수정" xfId="436" xr:uid="{00000000-0005-0000-0000-0000B2010000}"/>
    <cellStyle name="_도곡3교 교대 수량_통영기초#11-rev1" xfId="437" xr:uid="{00000000-0005-0000-0000-0000B3010000}"/>
    <cellStyle name="_도곡3교 교대 수량_통영기초#11-rev1_노임단가" xfId="438" xr:uid="{00000000-0005-0000-0000-0000B4010000}"/>
    <cellStyle name="_도곡3교 교대 수량_통영기초#11-rev1_통합내역서" xfId="439" xr:uid="{00000000-0005-0000-0000-0000B5010000}"/>
    <cellStyle name="_도곡3교 교대 수량_통영기초#11-rev1_통합내역서_평택#18,19건축대비공사(48개월)" xfId="440" xr:uid="{00000000-0005-0000-0000-0000B6010000}"/>
    <cellStyle name="_도곡3교 교대 수량_통영기초#11-rev1_통합내역서_평택#18,19건축대비공사(48개월)-단가수정" xfId="441" xr:uid="{00000000-0005-0000-0000-0000B7010000}"/>
    <cellStyle name="_도곡3교 교대 수량_통영기초#11-rev1_평택#18,19건축대비공사(48개월)" xfId="442" xr:uid="{00000000-0005-0000-0000-0000B8010000}"/>
    <cellStyle name="_도곡3교 교대 수량_통영기초#11-rev1_평택#18,19건축대비공사(48개월)-단가수정" xfId="443" xr:uid="{00000000-0005-0000-0000-0000B9010000}"/>
    <cellStyle name="_도곡3교 교대 수량_통영기초#11-rev1_평택15-17본체내역서_rev5" xfId="444" xr:uid="{00000000-0005-0000-0000-0000BA010000}"/>
    <cellStyle name="_도곡3교 교대 수량_통합내역서" xfId="445" xr:uid="{00000000-0005-0000-0000-0000BB010000}"/>
    <cellStyle name="_도곡3교 교대 수량_평택#18,19건축대비공사(48개월)" xfId="446" xr:uid="{00000000-0005-0000-0000-0000BC010000}"/>
    <cellStyle name="_도곡3교 교대 수량_평택#18,19건축대비공사(48개월)-단가수정" xfId="447" xr:uid="{00000000-0005-0000-0000-0000BD010000}"/>
    <cellStyle name="_도곡3교 교대 수량_평택15-17본체내역서_rev5" xfId="448" xr:uid="{00000000-0005-0000-0000-0000BE010000}"/>
    <cellStyle name="_도곡4교 하부공 수량" xfId="449" xr:uid="{00000000-0005-0000-0000-0000BF010000}"/>
    <cellStyle name="_도곡4교 하부공 수량_노임단가" xfId="450" xr:uid="{00000000-0005-0000-0000-0000C0010000}"/>
    <cellStyle name="_도곡4교 하부공 수량_배수공H" xfId="451" xr:uid="{00000000-0005-0000-0000-0000C1010000}"/>
    <cellStyle name="_도곡4교 하부공 수량_배수공H_노임단가" xfId="452" xr:uid="{00000000-0005-0000-0000-0000C2010000}"/>
    <cellStyle name="_도곡4교 하부공 수량_배수공H_통영기초#11-97-1" xfId="453" xr:uid="{00000000-0005-0000-0000-0000C3010000}"/>
    <cellStyle name="_도곡4교 하부공 수량_배수공H_통영기초#11-97-1_평택#18,19건축대비공사(48개월)" xfId="454" xr:uid="{00000000-0005-0000-0000-0000C4010000}"/>
    <cellStyle name="_도곡4교 하부공 수량_배수공H_통영기초#11-97-1_평택#18,19건축대비공사(48개월)-단가수정" xfId="455" xr:uid="{00000000-0005-0000-0000-0000C5010000}"/>
    <cellStyle name="_도곡4교 하부공 수량_배수공H_통영기초#11-rev1" xfId="456" xr:uid="{00000000-0005-0000-0000-0000C6010000}"/>
    <cellStyle name="_도곡4교 하부공 수량_배수공H_통영기초#11-rev1_노임단가" xfId="457" xr:uid="{00000000-0005-0000-0000-0000C7010000}"/>
    <cellStyle name="_도곡4교 하부공 수량_배수공H_통영기초#11-rev1_통합내역서" xfId="458" xr:uid="{00000000-0005-0000-0000-0000C8010000}"/>
    <cellStyle name="_도곡4교 하부공 수량_배수공H_통영기초#11-rev1_통합내역서_평택#18,19건축대비공사(48개월)" xfId="459" xr:uid="{00000000-0005-0000-0000-0000C9010000}"/>
    <cellStyle name="_도곡4교 하부공 수량_배수공H_통영기초#11-rev1_통합내역서_평택#18,19건축대비공사(48개월)-단가수정" xfId="460" xr:uid="{00000000-0005-0000-0000-0000CA010000}"/>
    <cellStyle name="_도곡4교 하부공 수량_배수공H_통영기초#11-rev1_평택#18,19건축대비공사(48개월)" xfId="461" xr:uid="{00000000-0005-0000-0000-0000CB010000}"/>
    <cellStyle name="_도곡4교 하부공 수량_배수공H_통영기초#11-rev1_평택#18,19건축대비공사(48개월)-단가수정" xfId="462" xr:uid="{00000000-0005-0000-0000-0000CC010000}"/>
    <cellStyle name="_도곡4교 하부공 수량_배수공H_통영기초#11-rev1_평택15-17본체내역서_rev5" xfId="463" xr:uid="{00000000-0005-0000-0000-0000CD010000}"/>
    <cellStyle name="_도곡4교 하부공 수량_배수공H_통합내역서" xfId="464" xr:uid="{00000000-0005-0000-0000-0000CE010000}"/>
    <cellStyle name="_도곡4교 하부공 수량_배수공H_평택#18,19건축대비공사(48개월)" xfId="465" xr:uid="{00000000-0005-0000-0000-0000CF010000}"/>
    <cellStyle name="_도곡4교 하부공 수량_배수공H_평택#18,19건축대비공사(48개월)-단가수정" xfId="466" xr:uid="{00000000-0005-0000-0000-0000D0010000}"/>
    <cellStyle name="_도곡4교 하부공 수량_배수공H_평택15-17본체내역서_rev5" xfId="467" xr:uid="{00000000-0005-0000-0000-0000D1010000}"/>
    <cellStyle name="_도곡4교 하부공 수량_통영기초#11-97-1" xfId="468" xr:uid="{00000000-0005-0000-0000-0000D2010000}"/>
    <cellStyle name="_도곡4교 하부공 수량_통영기초#11-97-1_평택#18,19건축대비공사(48개월)" xfId="469" xr:uid="{00000000-0005-0000-0000-0000D3010000}"/>
    <cellStyle name="_도곡4교 하부공 수량_통영기초#11-97-1_평택#18,19건축대비공사(48개월)-단가수정" xfId="470" xr:uid="{00000000-0005-0000-0000-0000D4010000}"/>
    <cellStyle name="_도곡4교 하부공 수량_통영기초#11-rev1" xfId="471" xr:uid="{00000000-0005-0000-0000-0000D5010000}"/>
    <cellStyle name="_도곡4교 하부공 수량_통영기초#11-rev1_노임단가" xfId="472" xr:uid="{00000000-0005-0000-0000-0000D6010000}"/>
    <cellStyle name="_도곡4교 하부공 수량_통영기초#11-rev1_통합내역서" xfId="473" xr:uid="{00000000-0005-0000-0000-0000D7010000}"/>
    <cellStyle name="_도곡4교 하부공 수량_통영기초#11-rev1_통합내역서_평택#18,19건축대비공사(48개월)" xfId="474" xr:uid="{00000000-0005-0000-0000-0000D8010000}"/>
    <cellStyle name="_도곡4교 하부공 수량_통영기초#11-rev1_통합내역서_평택#18,19건축대비공사(48개월)-단가수정" xfId="475" xr:uid="{00000000-0005-0000-0000-0000D9010000}"/>
    <cellStyle name="_도곡4교 하부공 수량_통영기초#11-rev1_평택#18,19건축대비공사(48개월)" xfId="476" xr:uid="{00000000-0005-0000-0000-0000DA010000}"/>
    <cellStyle name="_도곡4교 하부공 수량_통영기초#11-rev1_평택#18,19건축대비공사(48개월)-단가수정" xfId="477" xr:uid="{00000000-0005-0000-0000-0000DB010000}"/>
    <cellStyle name="_도곡4교 하부공 수량_통영기초#11-rev1_평택15-17본체내역서_rev5" xfId="478" xr:uid="{00000000-0005-0000-0000-0000DC010000}"/>
    <cellStyle name="_도곡4교 하부공 수량_통합내역서" xfId="479" xr:uid="{00000000-0005-0000-0000-0000DD010000}"/>
    <cellStyle name="_도곡4교 하부공 수량_평택#18,19건축대비공사(48개월)" xfId="480" xr:uid="{00000000-0005-0000-0000-0000DE010000}"/>
    <cellStyle name="_도곡4교 하부공 수량_평택#18,19건축대비공사(48개월)-단가수정" xfId="481" xr:uid="{00000000-0005-0000-0000-0000DF010000}"/>
    <cellStyle name="_도곡4교 하부공 수량_평택15-17본체내역서_rev5" xfId="482" xr:uid="{00000000-0005-0000-0000-0000E0010000}"/>
    <cellStyle name="_도곡교 교대 수량" xfId="483" xr:uid="{00000000-0005-0000-0000-0000E1010000}"/>
    <cellStyle name="_도곡교 교대 수량_노임단가" xfId="484" xr:uid="{00000000-0005-0000-0000-0000E2010000}"/>
    <cellStyle name="_도곡교 교대 수량_배수공H" xfId="485" xr:uid="{00000000-0005-0000-0000-0000E3010000}"/>
    <cellStyle name="_도곡교 교대 수량_배수공H_노임단가" xfId="486" xr:uid="{00000000-0005-0000-0000-0000E4010000}"/>
    <cellStyle name="_도곡교 교대 수량_배수공H_통영기초#11-97-1" xfId="487" xr:uid="{00000000-0005-0000-0000-0000E5010000}"/>
    <cellStyle name="_도곡교 교대 수량_배수공H_통영기초#11-97-1_평택#18,19건축대비공사(48개월)" xfId="488" xr:uid="{00000000-0005-0000-0000-0000E6010000}"/>
    <cellStyle name="_도곡교 교대 수량_배수공H_통영기초#11-97-1_평택#18,19건축대비공사(48개월)-단가수정" xfId="489" xr:uid="{00000000-0005-0000-0000-0000E7010000}"/>
    <cellStyle name="_도곡교 교대 수량_배수공H_통영기초#11-rev1" xfId="490" xr:uid="{00000000-0005-0000-0000-0000E8010000}"/>
    <cellStyle name="_도곡교 교대 수량_배수공H_통영기초#11-rev1_노임단가" xfId="491" xr:uid="{00000000-0005-0000-0000-0000E9010000}"/>
    <cellStyle name="_도곡교 교대 수량_배수공H_통영기초#11-rev1_통합내역서" xfId="492" xr:uid="{00000000-0005-0000-0000-0000EA010000}"/>
    <cellStyle name="_도곡교 교대 수량_배수공H_통영기초#11-rev1_통합내역서_평택#18,19건축대비공사(48개월)" xfId="493" xr:uid="{00000000-0005-0000-0000-0000EB010000}"/>
    <cellStyle name="_도곡교 교대 수량_배수공H_통영기초#11-rev1_통합내역서_평택#18,19건축대비공사(48개월)-단가수정" xfId="494" xr:uid="{00000000-0005-0000-0000-0000EC010000}"/>
    <cellStyle name="_도곡교 교대 수량_배수공H_통영기초#11-rev1_평택#18,19건축대비공사(48개월)" xfId="495" xr:uid="{00000000-0005-0000-0000-0000ED010000}"/>
    <cellStyle name="_도곡교 교대 수량_배수공H_통영기초#11-rev1_평택#18,19건축대비공사(48개월)-단가수정" xfId="496" xr:uid="{00000000-0005-0000-0000-0000EE010000}"/>
    <cellStyle name="_도곡교 교대 수량_배수공H_통영기초#11-rev1_평택15-17본체내역서_rev5" xfId="497" xr:uid="{00000000-0005-0000-0000-0000EF010000}"/>
    <cellStyle name="_도곡교 교대 수량_배수공H_통합내역서" xfId="498" xr:uid="{00000000-0005-0000-0000-0000F0010000}"/>
    <cellStyle name="_도곡교 교대 수량_배수공H_평택#18,19건축대비공사(48개월)" xfId="499" xr:uid="{00000000-0005-0000-0000-0000F1010000}"/>
    <cellStyle name="_도곡교 교대 수량_배수공H_평택#18,19건축대비공사(48개월)-단가수정" xfId="500" xr:uid="{00000000-0005-0000-0000-0000F2010000}"/>
    <cellStyle name="_도곡교 교대 수량_배수공H_평택15-17본체내역서_rev5" xfId="501" xr:uid="{00000000-0005-0000-0000-0000F3010000}"/>
    <cellStyle name="_도곡교 교대 수량_통영기초#11-97-1" xfId="502" xr:uid="{00000000-0005-0000-0000-0000F4010000}"/>
    <cellStyle name="_도곡교 교대 수량_통영기초#11-97-1_평택#18,19건축대비공사(48개월)" xfId="503" xr:uid="{00000000-0005-0000-0000-0000F5010000}"/>
    <cellStyle name="_도곡교 교대 수량_통영기초#11-97-1_평택#18,19건축대비공사(48개월)-단가수정" xfId="504" xr:uid="{00000000-0005-0000-0000-0000F6010000}"/>
    <cellStyle name="_도곡교 교대 수량_통영기초#11-rev1" xfId="505" xr:uid="{00000000-0005-0000-0000-0000F7010000}"/>
    <cellStyle name="_도곡교 교대 수량_통영기초#11-rev1_노임단가" xfId="506" xr:uid="{00000000-0005-0000-0000-0000F8010000}"/>
    <cellStyle name="_도곡교 교대 수량_통영기초#11-rev1_통합내역서" xfId="507" xr:uid="{00000000-0005-0000-0000-0000F9010000}"/>
    <cellStyle name="_도곡교 교대 수량_통영기초#11-rev1_통합내역서_평택#18,19건축대비공사(48개월)" xfId="508" xr:uid="{00000000-0005-0000-0000-0000FA010000}"/>
    <cellStyle name="_도곡교 교대 수량_통영기초#11-rev1_통합내역서_평택#18,19건축대비공사(48개월)-단가수정" xfId="509" xr:uid="{00000000-0005-0000-0000-0000FB010000}"/>
    <cellStyle name="_도곡교 교대 수량_통영기초#11-rev1_평택#18,19건축대비공사(48개월)" xfId="510" xr:uid="{00000000-0005-0000-0000-0000FC010000}"/>
    <cellStyle name="_도곡교 교대 수량_통영기초#11-rev1_평택#18,19건축대비공사(48개월)-단가수정" xfId="511" xr:uid="{00000000-0005-0000-0000-0000FD010000}"/>
    <cellStyle name="_도곡교 교대 수량_통영기초#11-rev1_평택15-17본체내역서_rev5" xfId="512" xr:uid="{00000000-0005-0000-0000-0000FE010000}"/>
    <cellStyle name="_도곡교 교대 수량_통합내역서" xfId="513" xr:uid="{00000000-0005-0000-0000-0000FF010000}"/>
    <cellStyle name="_도곡교 교대 수량_평택#18,19건축대비공사(48개월)" xfId="514" xr:uid="{00000000-0005-0000-0000-000000020000}"/>
    <cellStyle name="_도곡교 교대 수량_평택#18,19건축대비공사(48개월)-단가수정" xfId="515" xr:uid="{00000000-0005-0000-0000-000001020000}"/>
    <cellStyle name="_도곡교 교대 수량_평택15-17본체내역서_rev5" xfId="516" xr:uid="{00000000-0005-0000-0000-000002020000}"/>
    <cellStyle name="_배수공" xfId="517" xr:uid="{00000000-0005-0000-0000-000003020000}"/>
    <cellStyle name="_배수공_노임단가" xfId="518" xr:uid="{00000000-0005-0000-0000-000004020000}"/>
    <cellStyle name="_배수공_통영기초#11-97-1" xfId="519" xr:uid="{00000000-0005-0000-0000-000005020000}"/>
    <cellStyle name="_배수공_통영기초#11-97-1_평택#18,19건축대비공사(48개월)" xfId="520" xr:uid="{00000000-0005-0000-0000-000006020000}"/>
    <cellStyle name="_배수공_통영기초#11-97-1_평택#18,19건축대비공사(48개월)-단가수정" xfId="521" xr:uid="{00000000-0005-0000-0000-000007020000}"/>
    <cellStyle name="_배수공_통영기초#11-rev1" xfId="522" xr:uid="{00000000-0005-0000-0000-000008020000}"/>
    <cellStyle name="_배수공_통영기초#11-rev1_노임단가" xfId="523" xr:uid="{00000000-0005-0000-0000-000009020000}"/>
    <cellStyle name="_배수공_통영기초#11-rev1_통합내역서" xfId="524" xr:uid="{00000000-0005-0000-0000-00000A020000}"/>
    <cellStyle name="_배수공_통영기초#11-rev1_통합내역서_평택#18,19건축대비공사(48개월)" xfId="525" xr:uid="{00000000-0005-0000-0000-00000B020000}"/>
    <cellStyle name="_배수공_통영기초#11-rev1_통합내역서_평택#18,19건축대비공사(48개월)-단가수정" xfId="526" xr:uid="{00000000-0005-0000-0000-00000C020000}"/>
    <cellStyle name="_배수공_통영기초#11-rev1_평택#18,19건축대비공사(48개월)" xfId="527" xr:uid="{00000000-0005-0000-0000-00000D020000}"/>
    <cellStyle name="_배수공_통영기초#11-rev1_평택#18,19건축대비공사(48개월)-단가수정" xfId="528" xr:uid="{00000000-0005-0000-0000-00000E020000}"/>
    <cellStyle name="_배수공_통영기초#11-rev1_평택15-17본체내역서_rev5" xfId="529" xr:uid="{00000000-0005-0000-0000-00000F020000}"/>
    <cellStyle name="_배수공_통합내역서" xfId="530" xr:uid="{00000000-0005-0000-0000-000010020000}"/>
    <cellStyle name="_배수공_평택#18,19건축대비공사(48개월)" xfId="531" xr:uid="{00000000-0005-0000-0000-000011020000}"/>
    <cellStyle name="_배수공_평택#18,19건축대비공사(48개월)-단가수정" xfId="532" xr:uid="{00000000-0005-0000-0000-000012020000}"/>
    <cellStyle name="_배수공_평택15-17본체내역서_rev5" xfId="533" xr:uid="{00000000-0005-0000-0000-000013020000}"/>
    <cellStyle name="_배수공H" xfId="534" xr:uid="{00000000-0005-0000-0000-000014020000}"/>
    <cellStyle name="_배수공H_노임단가" xfId="535" xr:uid="{00000000-0005-0000-0000-000015020000}"/>
    <cellStyle name="_배수공H_통영기초#11-97-1" xfId="536" xr:uid="{00000000-0005-0000-0000-000016020000}"/>
    <cellStyle name="_배수공H_통영기초#11-97-1_평택#18,19건축대비공사(48개월)" xfId="537" xr:uid="{00000000-0005-0000-0000-000017020000}"/>
    <cellStyle name="_배수공H_통영기초#11-97-1_평택#18,19건축대비공사(48개월)-단가수정" xfId="538" xr:uid="{00000000-0005-0000-0000-000018020000}"/>
    <cellStyle name="_배수공H_통영기초#11-rev1" xfId="539" xr:uid="{00000000-0005-0000-0000-000019020000}"/>
    <cellStyle name="_배수공H_통영기초#11-rev1_노임단가" xfId="540" xr:uid="{00000000-0005-0000-0000-00001A020000}"/>
    <cellStyle name="_배수공H_통영기초#11-rev1_통합내역서" xfId="541" xr:uid="{00000000-0005-0000-0000-00001B020000}"/>
    <cellStyle name="_배수공H_통영기초#11-rev1_통합내역서_평택#18,19건축대비공사(48개월)" xfId="542" xr:uid="{00000000-0005-0000-0000-00001C020000}"/>
    <cellStyle name="_배수공H_통영기초#11-rev1_통합내역서_평택#18,19건축대비공사(48개월)-단가수정" xfId="543" xr:uid="{00000000-0005-0000-0000-00001D020000}"/>
    <cellStyle name="_배수공H_통영기초#11-rev1_평택#18,19건축대비공사(48개월)" xfId="544" xr:uid="{00000000-0005-0000-0000-00001E020000}"/>
    <cellStyle name="_배수공H_통영기초#11-rev1_평택#18,19건축대비공사(48개월)-단가수정" xfId="545" xr:uid="{00000000-0005-0000-0000-00001F020000}"/>
    <cellStyle name="_배수공H_통영기초#11-rev1_평택15-17본체내역서_rev5" xfId="546" xr:uid="{00000000-0005-0000-0000-000020020000}"/>
    <cellStyle name="_배수공H_통합내역서" xfId="547" xr:uid="{00000000-0005-0000-0000-000021020000}"/>
    <cellStyle name="_배수공H_평택#18,19건축대비공사(48개월)" xfId="548" xr:uid="{00000000-0005-0000-0000-000022020000}"/>
    <cellStyle name="_배수공H_평택#18,19건축대비공사(48개월)-단가수정" xfId="549" xr:uid="{00000000-0005-0000-0000-000023020000}"/>
    <cellStyle name="_배수공H_평택15-17본체내역서_rev5" xfId="550" xr:uid="{00000000-0005-0000-0000-000024020000}"/>
    <cellStyle name="_부대공(전주)" xfId="551" xr:uid="{00000000-0005-0000-0000-000025020000}"/>
    <cellStyle name="_수항교교대수량" xfId="552" xr:uid="{00000000-0005-0000-0000-000026020000}"/>
    <cellStyle name="_수항교교대수량_노임단가" xfId="553" xr:uid="{00000000-0005-0000-0000-000027020000}"/>
    <cellStyle name="_수항교교대수량_배수공H" xfId="554" xr:uid="{00000000-0005-0000-0000-000028020000}"/>
    <cellStyle name="_수항교교대수량_배수공H_노임단가" xfId="555" xr:uid="{00000000-0005-0000-0000-000029020000}"/>
    <cellStyle name="_수항교교대수량_배수공H_통영기초#11-97-1" xfId="556" xr:uid="{00000000-0005-0000-0000-00002A020000}"/>
    <cellStyle name="_수항교교대수량_배수공H_통영기초#11-97-1_평택#18,19건축대비공사(48개월)" xfId="557" xr:uid="{00000000-0005-0000-0000-00002B020000}"/>
    <cellStyle name="_수항교교대수량_배수공H_통영기초#11-97-1_평택#18,19건축대비공사(48개월)-단가수정" xfId="558" xr:uid="{00000000-0005-0000-0000-00002C020000}"/>
    <cellStyle name="_수항교교대수량_배수공H_통영기초#11-rev1" xfId="559" xr:uid="{00000000-0005-0000-0000-00002D020000}"/>
    <cellStyle name="_수항교교대수량_배수공H_통영기초#11-rev1_노임단가" xfId="560" xr:uid="{00000000-0005-0000-0000-00002E020000}"/>
    <cellStyle name="_수항교교대수량_배수공H_통영기초#11-rev1_통합내역서" xfId="561" xr:uid="{00000000-0005-0000-0000-00002F020000}"/>
    <cellStyle name="_수항교교대수량_배수공H_통영기초#11-rev1_통합내역서_평택#18,19건축대비공사(48개월)" xfId="562" xr:uid="{00000000-0005-0000-0000-000030020000}"/>
    <cellStyle name="_수항교교대수량_배수공H_통영기초#11-rev1_통합내역서_평택#18,19건축대비공사(48개월)-단가수정" xfId="563" xr:uid="{00000000-0005-0000-0000-000031020000}"/>
    <cellStyle name="_수항교교대수량_배수공H_통영기초#11-rev1_평택#18,19건축대비공사(48개월)" xfId="564" xr:uid="{00000000-0005-0000-0000-000032020000}"/>
    <cellStyle name="_수항교교대수량_배수공H_통영기초#11-rev1_평택#18,19건축대비공사(48개월)-단가수정" xfId="565" xr:uid="{00000000-0005-0000-0000-000033020000}"/>
    <cellStyle name="_수항교교대수량_배수공H_통영기초#11-rev1_평택15-17본체내역서_rev5" xfId="566" xr:uid="{00000000-0005-0000-0000-000034020000}"/>
    <cellStyle name="_수항교교대수량_배수공H_통합내역서" xfId="567" xr:uid="{00000000-0005-0000-0000-000035020000}"/>
    <cellStyle name="_수항교교대수량_배수공H_평택#18,19건축대비공사(48개월)" xfId="568" xr:uid="{00000000-0005-0000-0000-000036020000}"/>
    <cellStyle name="_수항교교대수량_배수공H_평택#18,19건축대비공사(48개월)-단가수정" xfId="569" xr:uid="{00000000-0005-0000-0000-000037020000}"/>
    <cellStyle name="_수항교교대수량_배수공H_평택15-17본체내역서_rev5" xfId="570" xr:uid="{00000000-0005-0000-0000-000038020000}"/>
    <cellStyle name="_수항교교대수량_통영기초#11-97-1" xfId="571" xr:uid="{00000000-0005-0000-0000-000039020000}"/>
    <cellStyle name="_수항교교대수량_통영기초#11-97-1_평택#18,19건축대비공사(48개월)" xfId="572" xr:uid="{00000000-0005-0000-0000-00003A020000}"/>
    <cellStyle name="_수항교교대수량_통영기초#11-97-1_평택#18,19건축대비공사(48개월)-단가수정" xfId="573" xr:uid="{00000000-0005-0000-0000-00003B020000}"/>
    <cellStyle name="_수항교교대수량_통영기초#11-rev1" xfId="574" xr:uid="{00000000-0005-0000-0000-00003C020000}"/>
    <cellStyle name="_수항교교대수량_통영기초#11-rev1_노임단가" xfId="575" xr:uid="{00000000-0005-0000-0000-00003D020000}"/>
    <cellStyle name="_수항교교대수량_통영기초#11-rev1_통합내역서" xfId="576" xr:uid="{00000000-0005-0000-0000-00003E020000}"/>
    <cellStyle name="_수항교교대수량_통영기초#11-rev1_통합내역서_평택#18,19건축대비공사(48개월)" xfId="577" xr:uid="{00000000-0005-0000-0000-00003F020000}"/>
    <cellStyle name="_수항교교대수량_통영기초#11-rev1_통합내역서_평택#18,19건축대비공사(48개월)-단가수정" xfId="578" xr:uid="{00000000-0005-0000-0000-000040020000}"/>
    <cellStyle name="_수항교교대수량_통영기초#11-rev1_평택#18,19건축대비공사(48개월)" xfId="579" xr:uid="{00000000-0005-0000-0000-000041020000}"/>
    <cellStyle name="_수항교교대수량_통영기초#11-rev1_평택#18,19건축대비공사(48개월)-단가수정" xfId="580" xr:uid="{00000000-0005-0000-0000-000042020000}"/>
    <cellStyle name="_수항교교대수량_통영기초#11-rev1_평택15-17본체내역서_rev5" xfId="581" xr:uid="{00000000-0005-0000-0000-000043020000}"/>
    <cellStyle name="_수항교교대수량_통합내역서" xfId="582" xr:uid="{00000000-0005-0000-0000-000044020000}"/>
    <cellStyle name="_수항교교대수량_평택#18,19건축대비공사(48개월)" xfId="583" xr:uid="{00000000-0005-0000-0000-000045020000}"/>
    <cellStyle name="_수항교교대수량_평택#18,19건축대비공사(48개월)-단가수정" xfId="584" xr:uid="{00000000-0005-0000-0000-000046020000}"/>
    <cellStyle name="_수항교교대수량_평택15-17본체내역서_rev5" xfId="585" xr:uid="{00000000-0005-0000-0000-000047020000}"/>
    <cellStyle name="_운연수량집계표" xfId="586" xr:uid="{00000000-0005-0000-0000-000048020000}"/>
    <cellStyle name="_중흥교교대수량" xfId="587" xr:uid="{00000000-0005-0000-0000-000049020000}"/>
    <cellStyle name="_중흥교교대수량_노임단가" xfId="588" xr:uid="{00000000-0005-0000-0000-00004A020000}"/>
    <cellStyle name="_중흥교교대수량_배수공H" xfId="589" xr:uid="{00000000-0005-0000-0000-00004B020000}"/>
    <cellStyle name="_중흥교교대수량_배수공H_노임단가" xfId="590" xr:uid="{00000000-0005-0000-0000-00004C020000}"/>
    <cellStyle name="_중흥교교대수량_배수공H_통영기초#11-97-1" xfId="591" xr:uid="{00000000-0005-0000-0000-00004D020000}"/>
    <cellStyle name="_중흥교교대수량_배수공H_통영기초#11-97-1_평택#18,19건축대비공사(48개월)" xfId="592" xr:uid="{00000000-0005-0000-0000-00004E020000}"/>
    <cellStyle name="_중흥교교대수량_배수공H_통영기초#11-97-1_평택#18,19건축대비공사(48개월)-단가수정" xfId="593" xr:uid="{00000000-0005-0000-0000-00004F020000}"/>
    <cellStyle name="_중흥교교대수량_배수공H_통영기초#11-rev1" xfId="594" xr:uid="{00000000-0005-0000-0000-000050020000}"/>
    <cellStyle name="_중흥교교대수량_배수공H_통영기초#11-rev1_노임단가" xfId="595" xr:uid="{00000000-0005-0000-0000-000051020000}"/>
    <cellStyle name="_중흥교교대수량_배수공H_통영기초#11-rev1_통합내역서" xfId="596" xr:uid="{00000000-0005-0000-0000-000052020000}"/>
    <cellStyle name="_중흥교교대수량_배수공H_통영기초#11-rev1_통합내역서_평택#18,19건축대비공사(48개월)" xfId="597" xr:uid="{00000000-0005-0000-0000-000053020000}"/>
    <cellStyle name="_중흥교교대수량_배수공H_통영기초#11-rev1_통합내역서_평택#18,19건축대비공사(48개월)-단가수정" xfId="598" xr:uid="{00000000-0005-0000-0000-000054020000}"/>
    <cellStyle name="_중흥교교대수량_배수공H_통영기초#11-rev1_평택#18,19건축대비공사(48개월)" xfId="599" xr:uid="{00000000-0005-0000-0000-000055020000}"/>
    <cellStyle name="_중흥교교대수량_배수공H_통영기초#11-rev1_평택#18,19건축대비공사(48개월)-단가수정" xfId="600" xr:uid="{00000000-0005-0000-0000-000056020000}"/>
    <cellStyle name="_중흥교교대수량_배수공H_통영기초#11-rev1_평택15-17본체내역서_rev5" xfId="601" xr:uid="{00000000-0005-0000-0000-000057020000}"/>
    <cellStyle name="_중흥교교대수량_배수공H_통합내역서" xfId="602" xr:uid="{00000000-0005-0000-0000-000058020000}"/>
    <cellStyle name="_중흥교교대수량_배수공H_평택#18,19건축대비공사(48개월)" xfId="603" xr:uid="{00000000-0005-0000-0000-000059020000}"/>
    <cellStyle name="_중흥교교대수량_배수공H_평택#18,19건축대비공사(48개월)-단가수정" xfId="604" xr:uid="{00000000-0005-0000-0000-00005A020000}"/>
    <cellStyle name="_중흥교교대수량_배수공H_평택15-17본체내역서_rev5" xfId="605" xr:uid="{00000000-0005-0000-0000-00005B020000}"/>
    <cellStyle name="_중흥교교대수량_통영기초#11-97-1" xfId="606" xr:uid="{00000000-0005-0000-0000-00005C020000}"/>
    <cellStyle name="_중흥교교대수량_통영기초#11-97-1_평택#18,19건축대비공사(48개월)" xfId="607" xr:uid="{00000000-0005-0000-0000-00005D020000}"/>
    <cellStyle name="_중흥교교대수량_통영기초#11-97-1_평택#18,19건축대비공사(48개월)-단가수정" xfId="608" xr:uid="{00000000-0005-0000-0000-00005E020000}"/>
    <cellStyle name="_중흥교교대수량_통영기초#11-rev1" xfId="609" xr:uid="{00000000-0005-0000-0000-00005F020000}"/>
    <cellStyle name="_중흥교교대수량_통영기초#11-rev1_노임단가" xfId="610" xr:uid="{00000000-0005-0000-0000-000060020000}"/>
    <cellStyle name="_중흥교교대수량_통영기초#11-rev1_통합내역서" xfId="611" xr:uid="{00000000-0005-0000-0000-000061020000}"/>
    <cellStyle name="_중흥교교대수량_통영기초#11-rev1_통합내역서_평택#18,19건축대비공사(48개월)" xfId="612" xr:uid="{00000000-0005-0000-0000-000062020000}"/>
    <cellStyle name="_중흥교교대수량_통영기초#11-rev1_통합내역서_평택#18,19건축대비공사(48개월)-단가수정" xfId="613" xr:uid="{00000000-0005-0000-0000-000063020000}"/>
    <cellStyle name="_중흥교교대수량_통영기초#11-rev1_평택#18,19건축대비공사(48개월)" xfId="614" xr:uid="{00000000-0005-0000-0000-000064020000}"/>
    <cellStyle name="_중흥교교대수량_통영기초#11-rev1_평택#18,19건축대비공사(48개월)-단가수정" xfId="615" xr:uid="{00000000-0005-0000-0000-000065020000}"/>
    <cellStyle name="_중흥교교대수량_통영기초#11-rev1_평택15-17본체내역서_rev5" xfId="616" xr:uid="{00000000-0005-0000-0000-000066020000}"/>
    <cellStyle name="_중흥교교대수량_통합내역서" xfId="617" xr:uid="{00000000-0005-0000-0000-000067020000}"/>
    <cellStyle name="_중흥교교대수량_평택#18,19건축대비공사(48개월)" xfId="618" xr:uid="{00000000-0005-0000-0000-000068020000}"/>
    <cellStyle name="_중흥교교대수량_평택#18,19건축대비공사(48개월)-단가수정" xfId="619" xr:uid="{00000000-0005-0000-0000-000069020000}"/>
    <cellStyle name="_중흥교교대수량_평택15-17본체내역서_rev5" xfId="620" xr:uid="{00000000-0005-0000-0000-00006A020000}"/>
    <cellStyle name="_토공(전주)" xfId="621" xr:uid="{00000000-0005-0000-0000-00006B020000}"/>
    <cellStyle name="_토공(전주)_노임단가" xfId="622" xr:uid="{00000000-0005-0000-0000-00006C020000}"/>
    <cellStyle name="_토공(전주)_배수공H" xfId="623" xr:uid="{00000000-0005-0000-0000-00006D020000}"/>
    <cellStyle name="_토공(전주)_배수공H_노임단가" xfId="624" xr:uid="{00000000-0005-0000-0000-00006E020000}"/>
    <cellStyle name="_토공(전주)_배수공H_통영기초#11-97-1" xfId="625" xr:uid="{00000000-0005-0000-0000-00006F020000}"/>
    <cellStyle name="_토공(전주)_배수공H_통영기초#11-97-1_평택#18,19건축대비공사(48개월)" xfId="626" xr:uid="{00000000-0005-0000-0000-000070020000}"/>
    <cellStyle name="_토공(전주)_배수공H_통영기초#11-97-1_평택#18,19건축대비공사(48개월)-단가수정" xfId="627" xr:uid="{00000000-0005-0000-0000-000071020000}"/>
    <cellStyle name="_토공(전주)_배수공H_통영기초#11-rev1" xfId="628" xr:uid="{00000000-0005-0000-0000-000072020000}"/>
    <cellStyle name="_토공(전주)_배수공H_통영기초#11-rev1_노임단가" xfId="629" xr:uid="{00000000-0005-0000-0000-000073020000}"/>
    <cellStyle name="_토공(전주)_배수공H_통영기초#11-rev1_통합내역서" xfId="630" xr:uid="{00000000-0005-0000-0000-000074020000}"/>
    <cellStyle name="_토공(전주)_배수공H_통영기초#11-rev1_통합내역서_평택#18,19건축대비공사(48개월)" xfId="631" xr:uid="{00000000-0005-0000-0000-000075020000}"/>
    <cellStyle name="_토공(전주)_배수공H_통영기초#11-rev1_통합내역서_평택#18,19건축대비공사(48개월)-단가수정" xfId="632" xr:uid="{00000000-0005-0000-0000-000076020000}"/>
    <cellStyle name="_토공(전주)_배수공H_통영기초#11-rev1_평택#18,19건축대비공사(48개월)" xfId="633" xr:uid="{00000000-0005-0000-0000-000077020000}"/>
    <cellStyle name="_토공(전주)_배수공H_통영기초#11-rev1_평택#18,19건축대비공사(48개월)-단가수정" xfId="634" xr:uid="{00000000-0005-0000-0000-000078020000}"/>
    <cellStyle name="_토공(전주)_배수공H_통영기초#11-rev1_평택15-17본체내역서_rev5" xfId="635" xr:uid="{00000000-0005-0000-0000-000079020000}"/>
    <cellStyle name="_토공(전주)_배수공H_통합내역서" xfId="636" xr:uid="{00000000-0005-0000-0000-00007A020000}"/>
    <cellStyle name="_토공(전주)_배수공H_평택#18,19건축대비공사(48개월)" xfId="637" xr:uid="{00000000-0005-0000-0000-00007B020000}"/>
    <cellStyle name="_토공(전주)_배수공H_평택#18,19건축대비공사(48개월)-단가수정" xfId="638" xr:uid="{00000000-0005-0000-0000-00007C020000}"/>
    <cellStyle name="_토공(전주)_배수공H_평택15-17본체내역서_rev5" xfId="639" xr:uid="{00000000-0005-0000-0000-00007D020000}"/>
    <cellStyle name="_토공(전주)_통영기초#11-97-1" xfId="640" xr:uid="{00000000-0005-0000-0000-00007E020000}"/>
    <cellStyle name="_토공(전주)_통영기초#11-97-1_평택#18,19건축대비공사(48개월)" xfId="641" xr:uid="{00000000-0005-0000-0000-00007F020000}"/>
    <cellStyle name="_토공(전주)_통영기초#11-97-1_평택#18,19건축대비공사(48개월)-단가수정" xfId="642" xr:uid="{00000000-0005-0000-0000-000080020000}"/>
    <cellStyle name="_토공(전주)_통영기초#11-rev1" xfId="643" xr:uid="{00000000-0005-0000-0000-000081020000}"/>
    <cellStyle name="_토공(전주)_통영기초#11-rev1_노임단가" xfId="644" xr:uid="{00000000-0005-0000-0000-000082020000}"/>
    <cellStyle name="_토공(전주)_통영기초#11-rev1_통합내역서" xfId="645" xr:uid="{00000000-0005-0000-0000-000083020000}"/>
    <cellStyle name="_토공(전주)_통영기초#11-rev1_통합내역서_평택#18,19건축대비공사(48개월)" xfId="646" xr:uid="{00000000-0005-0000-0000-000084020000}"/>
    <cellStyle name="_토공(전주)_통영기초#11-rev1_통합내역서_평택#18,19건축대비공사(48개월)-단가수정" xfId="647" xr:uid="{00000000-0005-0000-0000-000085020000}"/>
    <cellStyle name="_토공(전주)_통영기초#11-rev1_평택#18,19건축대비공사(48개월)" xfId="648" xr:uid="{00000000-0005-0000-0000-000086020000}"/>
    <cellStyle name="_토공(전주)_통영기초#11-rev1_평택#18,19건축대비공사(48개월)-단가수정" xfId="649" xr:uid="{00000000-0005-0000-0000-000087020000}"/>
    <cellStyle name="_토공(전주)_통영기초#11-rev1_평택15-17본체내역서_rev5" xfId="650" xr:uid="{00000000-0005-0000-0000-000088020000}"/>
    <cellStyle name="_토공(전주)_통합내역서" xfId="651" xr:uid="{00000000-0005-0000-0000-000089020000}"/>
    <cellStyle name="_토공(전주)_평택#18,19건축대비공사(48개월)" xfId="652" xr:uid="{00000000-0005-0000-0000-00008A020000}"/>
    <cellStyle name="_토공(전주)_평택#18,19건축대비공사(48개월)-단가수정" xfId="653" xr:uid="{00000000-0005-0000-0000-00008B020000}"/>
    <cellStyle name="_토공(전주)_평택15-17본체내역서_rev5" xfId="654" xr:uid="{00000000-0005-0000-0000-00008C020000}"/>
    <cellStyle name="_폐기물처리수량산출서" xfId="655" xr:uid="{00000000-0005-0000-0000-00008D020000}"/>
    <cellStyle name="_표지간지" xfId="656" xr:uid="{00000000-0005-0000-0000-00008E020000}"/>
    <cellStyle name="2)" xfId="658" xr:uid="{00000000-0005-0000-0000-00008F020000}"/>
    <cellStyle name="60" xfId="659" xr:uid="{00000000-0005-0000-0000-000090020000}"/>
    <cellStyle name="A¨­￠￢￠O [0]_INQUIRY ￠?￥i¨u¡AAⓒ￢Aⓒª " xfId="2071" xr:uid="{00000000-0005-0000-0000-000091020000}"/>
    <cellStyle name="A¨­￠￢￠O_INQUIRY ￠?￥i¨u¡AAⓒ￢Aⓒª " xfId="2072" xr:uid="{00000000-0005-0000-0000-000092020000}"/>
    <cellStyle name="AeE­ [0]_¿­¸° INT" xfId="2073" xr:uid="{00000000-0005-0000-0000-000093020000}"/>
    <cellStyle name="ÅëÈ­ [0]_»óºÎ¼ö·®Áý°è " xfId="2074" xr:uid="{00000000-0005-0000-0000-000094020000}"/>
    <cellStyle name="AeE­ [0]_INQUIRY ¿μ¾÷AßAø " xfId="2075" xr:uid="{00000000-0005-0000-0000-000095020000}"/>
    <cellStyle name="AeE­_¿­¸° INT" xfId="2076" xr:uid="{00000000-0005-0000-0000-000096020000}"/>
    <cellStyle name="ÅëÈ­_»óºÎ¼ö·®Áý°è " xfId="2077" xr:uid="{00000000-0005-0000-0000-000097020000}"/>
    <cellStyle name="AeE­_INQUIRY ¿μ¾÷AßAø " xfId="2078" xr:uid="{00000000-0005-0000-0000-000098020000}"/>
    <cellStyle name="AeE¡ⓒ [0]_INQUIRY ￠?￥i¨u¡AAⓒ￢Aⓒª " xfId="2079" xr:uid="{00000000-0005-0000-0000-000099020000}"/>
    <cellStyle name="AeE¡ⓒ_INQUIRY ￠?￥i¨u¡AAⓒ￢Aⓒª " xfId="2080" xr:uid="{00000000-0005-0000-0000-00009A020000}"/>
    <cellStyle name="AÞ¸¶ [0]_¿­¸° INT" xfId="2081" xr:uid="{00000000-0005-0000-0000-00009B020000}"/>
    <cellStyle name="ÄÞ¸¶ [0]_»óºÎ¼ö·®Áý°è " xfId="2082" xr:uid="{00000000-0005-0000-0000-00009C020000}"/>
    <cellStyle name="AÞ¸¶ [0]_INQUIRY ¿μ¾÷AßAø " xfId="2083" xr:uid="{00000000-0005-0000-0000-00009D020000}"/>
    <cellStyle name="AÞ¸¶_¿­¸° INT" xfId="2084" xr:uid="{00000000-0005-0000-0000-00009E020000}"/>
    <cellStyle name="ÄÞ¸¶_»óºÎ¼ö·®Áý°è " xfId="2085" xr:uid="{00000000-0005-0000-0000-00009F020000}"/>
    <cellStyle name="AÞ¸¶_INQUIRY ¿μ¾÷AßAø " xfId="2086" xr:uid="{00000000-0005-0000-0000-0000A0020000}"/>
    <cellStyle name="C¡IA¨ª_¡ic¨u¡A¨￢I¨￢¡Æ AN¡Æe " xfId="2087" xr:uid="{00000000-0005-0000-0000-0000A1020000}"/>
    <cellStyle name="C￥AØ_¿­¸° INT" xfId="2088" xr:uid="{00000000-0005-0000-0000-0000A2020000}"/>
    <cellStyle name="Ç¥ÁØ_»óºÎ¼ö·®Áý°è " xfId="2089" xr:uid="{00000000-0005-0000-0000-0000A3020000}"/>
    <cellStyle name="C￥AØ_≫c¾÷ºIº° AN°e " xfId="2090" xr:uid="{00000000-0005-0000-0000-0000A4020000}"/>
    <cellStyle name="Calc Currency (0)" xfId="2091" xr:uid="{00000000-0005-0000-0000-0000A5020000}"/>
    <cellStyle name="category" xfId="2092" xr:uid="{00000000-0005-0000-0000-0000A6020000}"/>
    <cellStyle name="Comma" xfId="2093" xr:uid="{00000000-0005-0000-0000-0000A7020000}"/>
    <cellStyle name="Comma [0]" xfId="2094" xr:uid="{00000000-0005-0000-0000-0000A8020000}"/>
    <cellStyle name="comma zerodec" xfId="2095" xr:uid="{00000000-0005-0000-0000-0000A9020000}"/>
    <cellStyle name="Comma_ SG&amp;A Bridge " xfId="2096" xr:uid="{00000000-0005-0000-0000-0000AA020000}"/>
    <cellStyle name="Comma0" xfId="2097" xr:uid="{00000000-0005-0000-0000-0000AB020000}"/>
    <cellStyle name="Copied" xfId="2098" xr:uid="{00000000-0005-0000-0000-0000AC020000}"/>
    <cellStyle name="Currency" xfId="2099" xr:uid="{00000000-0005-0000-0000-0000AD020000}"/>
    <cellStyle name="Currency [0]" xfId="2100" xr:uid="{00000000-0005-0000-0000-0000AE020000}"/>
    <cellStyle name="Currency_ SG&amp;A Bridge " xfId="2101" xr:uid="{00000000-0005-0000-0000-0000AF020000}"/>
    <cellStyle name="Currency0" xfId="2102" xr:uid="{00000000-0005-0000-0000-0000B0020000}"/>
    <cellStyle name="Currency1" xfId="2103" xr:uid="{00000000-0005-0000-0000-0000B1020000}"/>
    <cellStyle name="Date" xfId="2104" xr:uid="{00000000-0005-0000-0000-0000B2020000}"/>
    <cellStyle name="Dezimal [0]_Compiling Utility Macros" xfId="2105" xr:uid="{00000000-0005-0000-0000-0000B3020000}"/>
    <cellStyle name="Dezimal_Compiling Utility Macros" xfId="2106" xr:uid="{00000000-0005-0000-0000-0000B4020000}"/>
    <cellStyle name="Dollar (zero dec)" xfId="2107" xr:uid="{00000000-0005-0000-0000-0000B5020000}"/>
    <cellStyle name="Entered" xfId="2108" xr:uid="{00000000-0005-0000-0000-0000B6020000}"/>
    <cellStyle name="F2" xfId="2109" xr:uid="{00000000-0005-0000-0000-0000B7020000}"/>
    <cellStyle name="F3" xfId="2110" xr:uid="{00000000-0005-0000-0000-0000B8020000}"/>
    <cellStyle name="F4" xfId="2111" xr:uid="{00000000-0005-0000-0000-0000B9020000}"/>
    <cellStyle name="F5" xfId="2112" xr:uid="{00000000-0005-0000-0000-0000BA020000}"/>
    <cellStyle name="F6" xfId="2113" xr:uid="{00000000-0005-0000-0000-0000BB020000}"/>
    <cellStyle name="F7" xfId="2114" xr:uid="{00000000-0005-0000-0000-0000BC020000}"/>
    <cellStyle name="F8" xfId="2115" xr:uid="{00000000-0005-0000-0000-0000BD020000}"/>
    <cellStyle name="Fixed" xfId="2116" xr:uid="{00000000-0005-0000-0000-0000BE020000}"/>
    <cellStyle name="Grey" xfId="2117" xr:uid="{00000000-0005-0000-0000-0000BF020000}"/>
    <cellStyle name="HEADER" xfId="2118" xr:uid="{00000000-0005-0000-0000-0000C0020000}"/>
    <cellStyle name="Header1" xfId="2119" xr:uid="{00000000-0005-0000-0000-0000C1020000}"/>
    <cellStyle name="Header2" xfId="2120" xr:uid="{00000000-0005-0000-0000-0000C2020000}"/>
    <cellStyle name="Heading 1" xfId="2121" xr:uid="{00000000-0005-0000-0000-0000C3020000}"/>
    <cellStyle name="Heading 2" xfId="2122" xr:uid="{00000000-0005-0000-0000-0000C4020000}"/>
    <cellStyle name="Heading1" xfId="2123" xr:uid="{00000000-0005-0000-0000-0000C5020000}"/>
    <cellStyle name="Heading2" xfId="2124" xr:uid="{00000000-0005-0000-0000-0000C6020000}"/>
    <cellStyle name="Input [yellow]" xfId="2125" xr:uid="{00000000-0005-0000-0000-0000C7020000}"/>
    <cellStyle name="Midtitle" xfId="2126" xr:uid="{00000000-0005-0000-0000-0000C8020000}"/>
    <cellStyle name="Milliers [0]_Arabian Spec" xfId="2127" xr:uid="{00000000-0005-0000-0000-0000C9020000}"/>
    <cellStyle name="Milliers_Arabian Spec" xfId="2128" xr:uid="{00000000-0005-0000-0000-0000CA020000}"/>
    <cellStyle name="Model" xfId="2129" xr:uid="{00000000-0005-0000-0000-0000CB020000}"/>
    <cellStyle name="Mon?aire [0]_Arabian Spec" xfId="2130" xr:uid="{00000000-0005-0000-0000-0000CC020000}"/>
    <cellStyle name="Mon?aire_Arabian Spec" xfId="2131" xr:uid="{00000000-0005-0000-0000-0000CD020000}"/>
    <cellStyle name="Normal - Style1" xfId="2132" xr:uid="{00000000-0005-0000-0000-0000CE020000}"/>
    <cellStyle name="Normal_ SG&amp;A Bridge " xfId="2133" xr:uid="{00000000-0005-0000-0000-0000CF020000}"/>
    <cellStyle name="Percent" xfId="2134" xr:uid="{00000000-0005-0000-0000-0000D0020000}"/>
    <cellStyle name="Percent [2]" xfId="2135" xr:uid="{00000000-0005-0000-0000-0000D1020000}"/>
    <cellStyle name="Percent_1.봉산면광천리수량산출서" xfId="2136" xr:uid="{00000000-0005-0000-0000-0000D2020000}"/>
    <cellStyle name="RevList" xfId="2137" xr:uid="{00000000-0005-0000-0000-0000D3020000}"/>
    <cellStyle name="Standard_Anpassen der Amortisation" xfId="2138" xr:uid="{00000000-0005-0000-0000-0000D4020000}"/>
    <cellStyle name="subhead" xfId="2139" xr:uid="{00000000-0005-0000-0000-0000D5020000}"/>
    <cellStyle name="Subtotal" xfId="2140" xr:uid="{00000000-0005-0000-0000-0000D6020000}"/>
    <cellStyle name="testtitle" xfId="2141" xr:uid="{00000000-0005-0000-0000-0000D7020000}"/>
    <cellStyle name="title [1]" xfId="2142" xr:uid="{00000000-0005-0000-0000-0000D8020000}"/>
    <cellStyle name="title [2]" xfId="2143" xr:uid="{00000000-0005-0000-0000-0000D9020000}"/>
    <cellStyle name="Total" xfId="2144" xr:uid="{00000000-0005-0000-0000-0000DA020000}"/>
    <cellStyle name="W?rung [0]_Compiling Utility Macros" xfId="2145" xr:uid="{00000000-0005-0000-0000-0000DB020000}"/>
    <cellStyle name="W?rung_Compiling Utility Macros" xfId="2146" xr:uid="{00000000-0005-0000-0000-0000DC020000}"/>
    <cellStyle name="고정소숫점" xfId="660" xr:uid="{00000000-0005-0000-0000-0000DD020000}"/>
    <cellStyle name="고정출력1" xfId="661" xr:uid="{00000000-0005-0000-0000-0000DE020000}"/>
    <cellStyle name="고정출력2" xfId="662" xr:uid="{00000000-0005-0000-0000-0000DF020000}"/>
    <cellStyle name="날짜" xfId="663" xr:uid="{00000000-0005-0000-0000-0000E0020000}"/>
    <cellStyle name="내역서" xfId="664" xr:uid="{00000000-0005-0000-0000-0000E1020000}"/>
    <cellStyle name="달러" xfId="665" xr:uid="{00000000-0005-0000-0000-0000E2020000}"/>
    <cellStyle name="뒤에 오는 하이퍼링크_3차분총괄수량-변경" xfId="666" xr:uid="{00000000-0005-0000-0000-0000E3020000}"/>
    <cellStyle name="똿뗦먛귟 [0.00]_PRODUCT DETAIL Q1" xfId="667" xr:uid="{00000000-0005-0000-0000-0000E4020000}"/>
    <cellStyle name="똿뗦먛귟_PRODUCT DETAIL Q1" xfId="668" xr:uid="{00000000-0005-0000-0000-0000E5020000}"/>
    <cellStyle name="믅됞 [0.00]_PRODUCT DETAIL Q1" xfId="669" xr:uid="{00000000-0005-0000-0000-0000E6020000}"/>
    <cellStyle name="믅됞_PRODUCT DETAIL Q1" xfId="670" xr:uid="{00000000-0005-0000-0000-0000E7020000}"/>
    <cellStyle name="배분" xfId="671" xr:uid="{00000000-0005-0000-0000-0000E8020000}"/>
    <cellStyle name="백_01-토공_02-배수공" xfId="672" xr:uid="{00000000-0005-0000-0000-0000E9020000}"/>
    <cellStyle name="백_01-토공_02-배수공_노임단가" xfId="673" xr:uid="{00000000-0005-0000-0000-0000EA020000}"/>
    <cellStyle name="백_01-토공_02-배수공_배수공H" xfId="674" xr:uid="{00000000-0005-0000-0000-0000EB020000}"/>
    <cellStyle name="백_01-토공_02-배수공_배수공H_노임단가" xfId="675" xr:uid="{00000000-0005-0000-0000-0000EC020000}"/>
    <cellStyle name="백_01-토공_02-배수공_배수공H_통영기초#11-97-1" xfId="676" xr:uid="{00000000-0005-0000-0000-0000ED020000}"/>
    <cellStyle name="백_01-토공_02-배수공_배수공H_통영기초#11-97-1_평택#18,19건축대비공사(48개월)" xfId="677" xr:uid="{00000000-0005-0000-0000-0000EE020000}"/>
    <cellStyle name="백_01-토공_02-배수공_배수공H_통영기초#11-97-1_평택#18,19건축대비공사(48개월)-단가수정" xfId="678" xr:uid="{00000000-0005-0000-0000-0000EF020000}"/>
    <cellStyle name="백_01-토공_02-배수공_배수공H_통영기초#11-rev1" xfId="679" xr:uid="{00000000-0005-0000-0000-0000F0020000}"/>
    <cellStyle name="백_01-토공_02-배수공_배수공H_통영기초#11-rev1_노임단가" xfId="680" xr:uid="{00000000-0005-0000-0000-0000F1020000}"/>
    <cellStyle name="백_01-토공_02-배수공_배수공H_통영기초#11-rev1_통합내역서" xfId="681" xr:uid="{00000000-0005-0000-0000-0000F2020000}"/>
    <cellStyle name="백_01-토공_02-배수공_배수공H_통영기초#11-rev1_통합내역서_평택#18,19건축대비공사(48개월)" xfId="682" xr:uid="{00000000-0005-0000-0000-0000F3020000}"/>
    <cellStyle name="백_01-토공_02-배수공_배수공H_통영기초#11-rev1_통합내역서_평택#18,19건축대비공사(48개월)-단가수정" xfId="683" xr:uid="{00000000-0005-0000-0000-0000F4020000}"/>
    <cellStyle name="백_01-토공_02-배수공_배수공H_통영기초#11-rev1_평택#18,19건축대비공사(48개월)" xfId="684" xr:uid="{00000000-0005-0000-0000-0000F5020000}"/>
    <cellStyle name="백_01-토공_02-배수공_배수공H_통영기초#11-rev1_평택#18,19건축대비공사(48개월)-단가수정" xfId="685" xr:uid="{00000000-0005-0000-0000-0000F6020000}"/>
    <cellStyle name="백_01-토공_02-배수공_배수공H_통영기초#11-rev1_평택15-17본체내역서_rev5" xfId="686" xr:uid="{00000000-0005-0000-0000-0000F7020000}"/>
    <cellStyle name="백_01-토공_02-배수공_배수공H_통합내역서" xfId="687" xr:uid="{00000000-0005-0000-0000-0000F8020000}"/>
    <cellStyle name="백_01-토공_02-배수공_배수공H_평택#18,19건축대비공사(48개월)" xfId="688" xr:uid="{00000000-0005-0000-0000-0000F9020000}"/>
    <cellStyle name="백_01-토공_02-배수공_배수공H_평택#18,19건축대비공사(48개월)-단가수정" xfId="689" xr:uid="{00000000-0005-0000-0000-0000FA020000}"/>
    <cellStyle name="백_01-토공_02-배수공_배수공H_평택15-17본체내역서_rev5" xfId="690" xr:uid="{00000000-0005-0000-0000-0000FB020000}"/>
    <cellStyle name="백_01-토공_02-배수공_통영기초#11-97-1" xfId="691" xr:uid="{00000000-0005-0000-0000-0000FC020000}"/>
    <cellStyle name="백_01-토공_02-배수공_통영기초#11-97-1_평택#18,19건축대비공사(48개월)" xfId="692" xr:uid="{00000000-0005-0000-0000-0000FD020000}"/>
    <cellStyle name="백_01-토공_02-배수공_통영기초#11-97-1_평택#18,19건축대비공사(48개월)-단가수정" xfId="693" xr:uid="{00000000-0005-0000-0000-0000FE020000}"/>
    <cellStyle name="백_01-토공_02-배수공_통영기초#11-rev1" xfId="694" xr:uid="{00000000-0005-0000-0000-0000FF020000}"/>
    <cellStyle name="백_01-토공_02-배수공_통영기초#11-rev1_노임단가" xfId="695" xr:uid="{00000000-0005-0000-0000-000000030000}"/>
    <cellStyle name="백_01-토공_02-배수공_통영기초#11-rev1_통합내역서" xfId="696" xr:uid="{00000000-0005-0000-0000-000001030000}"/>
    <cellStyle name="백_01-토공_02-배수공_통영기초#11-rev1_통합내역서_평택#18,19건축대비공사(48개월)" xfId="697" xr:uid="{00000000-0005-0000-0000-000002030000}"/>
    <cellStyle name="백_01-토공_02-배수공_통영기초#11-rev1_통합내역서_평택#18,19건축대비공사(48개월)-단가수정" xfId="698" xr:uid="{00000000-0005-0000-0000-000003030000}"/>
    <cellStyle name="백_01-토공_02-배수공_통영기초#11-rev1_평택#18,19건축대비공사(48개월)" xfId="699" xr:uid="{00000000-0005-0000-0000-000004030000}"/>
    <cellStyle name="백_01-토공_02-배수공_통영기초#11-rev1_평택#18,19건축대비공사(48개월)-단가수정" xfId="700" xr:uid="{00000000-0005-0000-0000-000005030000}"/>
    <cellStyle name="백_01-토공_02-배수공_통영기초#11-rev1_평택15-17본체내역서_rev5" xfId="701" xr:uid="{00000000-0005-0000-0000-000006030000}"/>
    <cellStyle name="백_01-토공_02-배수공_통합내역서" xfId="702" xr:uid="{00000000-0005-0000-0000-000007030000}"/>
    <cellStyle name="백_01-토공_02-배수공_평택#18,19건축대비공사(48개월)" xfId="703" xr:uid="{00000000-0005-0000-0000-000008030000}"/>
    <cellStyle name="백_01-토공_02-배수공_평택#18,19건축대비공사(48개월)-단가수정" xfId="704" xr:uid="{00000000-0005-0000-0000-000009030000}"/>
    <cellStyle name="백_01-토공_02-배수공_평택15-17본체내역서_rev5" xfId="705" xr:uid="{00000000-0005-0000-0000-00000A030000}"/>
    <cellStyle name="백_02-배수공" xfId="706" xr:uid="{00000000-0005-0000-0000-00000B030000}"/>
    <cellStyle name="백_02-배수공_02-배수공" xfId="707" xr:uid="{00000000-0005-0000-0000-00000C030000}"/>
    <cellStyle name="백_02-배수공_02-배수공_노임단가" xfId="708" xr:uid="{00000000-0005-0000-0000-00000D030000}"/>
    <cellStyle name="백_02-배수공_02-배수공_배수공H" xfId="709" xr:uid="{00000000-0005-0000-0000-00000E030000}"/>
    <cellStyle name="백_02-배수공_02-배수공_배수공H_노임단가" xfId="710" xr:uid="{00000000-0005-0000-0000-00000F030000}"/>
    <cellStyle name="백_02-배수공_02-배수공_배수공H_통영기초#11-97-1" xfId="711" xr:uid="{00000000-0005-0000-0000-000010030000}"/>
    <cellStyle name="백_02-배수공_02-배수공_배수공H_통영기초#11-97-1_평택#18,19건축대비공사(48개월)" xfId="712" xr:uid="{00000000-0005-0000-0000-000011030000}"/>
    <cellStyle name="백_02-배수공_02-배수공_배수공H_통영기초#11-97-1_평택#18,19건축대비공사(48개월)-단가수정" xfId="713" xr:uid="{00000000-0005-0000-0000-000012030000}"/>
    <cellStyle name="백_02-배수공_02-배수공_배수공H_통영기초#11-rev1" xfId="714" xr:uid="{00000000-0005-0000-0000-000013030000}"/>
    <cellStyle name="백_02-배수공_02-배수공_배수공H_통영기초#11-rev1_노임단가" xfId="715" xr:uid="{00000000-0005-0000-0000-000014030000}"/>
    <cellStyle name="백_02-배수공_02-배수공_배수공H_통영기초#11-rev1_통합내역서" xfId="716" xr:uid="{00000000-0005-0000-0000-000015030000}"/>
    <cellStyle name="백_02-배수공_02-배수공_배수공H_통영기초#11-rev1_통합내역서_평택#18,19건축대비공사(48개월)" xfId="717" xr:uid="{00000000-0005-0000-0000-000016030000}"/>
    <cellStyle name="백_02-배수공_02-배수공_배수공H_통영기초#11-rev1_통합내역서_평택#18,19건축대비공사(48개월)-단가수정" xfId="718" xr:uid="{00000000-0005-0000-0000-000017030000}"/>
    <cellStyle name="백_02-배수공_02-배수공_배수공H_통영기초#11-rev1_평택#18,19건축대비공사(48개월)" xfId="719" xr:uid="{00000000-0005-0000-0000-000018030000}"/>
    <cellStyle name="백_02-배수공_02-배수공_배수공H_통영기초#11-rev1_평택#18,19건축대비공사(48개월)-단가수정" xfId="720" xr:uid="{00000000-0005-0000-0000-000019030000}"/>
    <cellStyle name="백_02-배수공_02-배수공_배수공H_통영기초#11-rev1_평택15-17본체내역서_rev5" xfId="721" xr:uid="{00000000-0005-0000-0000-00001A030000}"/>
    <cellStyle name="백_02-배수공_02-배수공_배수공H_통합내역서" xfId="722" xr:uid="{00000000-0005-0000-0000-00001B030000}"/>
    <cellStyle name="백_02-배수공_02-배수공_배수공H_평택#18,19건축대비공사(48개월)" xfId="723" xr:uid="{00000000-0005-0000-0000-00001C030000}"/>
    <cellStyle name="백_02-배수공_02-배수공_배수공H_평택#18,19건축대비공사(48개월)-단가수정" xfId="724" xr:uid="{00000000-0005-0000-0000-00001D030000}"/>
    <cellStyle name="백_02-배수공_02-배수공_배수공H_평택15-17본체내역서_rev5" xfId="725" xr:uid="{00000000-0005-0000-0000-00001E030000}"/>
    <cellStyle name="백_02-배수공_02-배수공_통영기초#11-97-1" xfId="726" xr:uid="{00000000-0005-0000-0000-00001F030000}"/>
    <cellStyle name="백_02-배수공_02-배수공_통영기초#11-97-1_평택#18,19건축대비공사(48개월)" xfId="727" xr:uid="{00000000-0005-0000-0000-000020030000}"/>
    <cellStyle name="백_02-배수공_02-배수공_통영기초#11-97-1_평택#18,19건축대비공사(48개월)-단가수정" xfId="728" xr:uid="{00000000-0005-0000-0000-000021030000}"/>
    <cellStyle name="백_02-배수공_02-배수공_통영기초#11-rev1" xfId="729" xr:uid="{00000000-0005-0000-0000-000022030000}"/>
    <cellStyle name="백_02-배수공_02-배수공_통영기초#11-rev1_노임단가" xfId="730" xr:uid="{00000000-0005-0000-0000-000023030000}"/>
    <cellStyle name="백_02-배수공_02-배수공_통영기초#11-rev1_통합내역서" xfId="731" xr:uid="{00000000-0005-0000-0000-000024030000}"/>
    <cellStyle name="백_02-배수공_02-배수공_통영기초#11-rev1_통합내역서_평택#18,19건축대비공사(48개월)" xfId="732" xr:uid="{00000000-0005-0000-0000-000025030000}"/>
    <cellStyle name="백_02-배수공_02-배수공_통영기초#11-rev1_통합내역서_평택#18,19건축대비공사(48개월)-단가수정" xfId="733" xr:uid="{00000000-0005-0000-0000-000026030000}"/>
    <cellStyle name="백_02-배수공_02-배수공_통영기초#11-rev1_평택#18,19건축대비공사(48개월)" xfId="734" xr:uid="{00000000-0005-0000-0000-000027030000}"/>
    <cellStyle name="백_02-배수공_02-배수공_통영기초#11-rev1_평택#18,19건축대비공사(48개월)-단가수정" xfId="735" xr:uid="{00000000-0005-0000-0000-000028030000}"/>
    <cellStyle name="백_02-배수공_02-배수공_통영기초#11-rev1_평택15-17본체내역서_rev5" xfId="736" xr:uid="{00000000-0005-0000-0000-000029030000}"/>
    <cellStyle name="백_02-배수공_02-배수공_통합내역서" xfId="737" xr:uid="{00000000-0005-0000-0000-00002A030000}"/>
    <cellStyle name="백_02-배수공_02-배수공_평택#18,19건축대비공사(48개월)" xfId="738" xr:uid="{00000000-0005-0000-0000-00002B030000}"/>
    <cellStyle name="백_02-배수공_02-배수공_평택#18,19건축대비공사(48개월)-단가수정" xfId="739" xr:uid="{00000000-0005-0000-0000-00002C030000}"/>
    <cellStyle name="백_02-배수공_02-배수공_평택15-17본체내역서_rev5" xfId="740" xr:uid="{00000000-0005-0000-0000-00002D030000}"/>
    <cellStyle name="백_02-배수공_노임단가" xfId="741" xr:uid="{00000000-0005-0000-0000-00002E030000}"/>
    <cellStyle name="백_02-배수공_배수공H" xfId="742" xr:uid="{00000000-0005-0000-0000-00002F030000}"/>
    <cellStyle name="백_02-배수공_배수공H_노임단가" xfId="743" xr:uid="{00000000-0005-0000-0000-000030030000}"/>
    <cellStyle name="백_02-배수공_배수공H_통영기초#11-97-1" xfId="744" xr:uid="{00000000-0005-0000-0000-000031030000}"/>
    <cellStyle name="백_02-배수공_배수공H_통영기초#11-97-1_평택#18,19건축대비공사(48개월)" xfId="745" xr:uid="{00000000-0005-0000-0000-000032030000}"/>
    <cellStyle name="백_02-배수공_배수공H_통영기초#11-97-1_평택#18,19건축대비공사(48개월)-단가수정" xfId="746" xr:uid="{00000000-0005-0000-0000-000033030000}"/>
    <cellStyle name="백_02-배수공_배수공H_통영기초#11-rev1" xfId="747" xr:uid="{00000000-0005-0000-0000-000034030000}"/>
    <cellStyle name="백_02-배수공_배수공H_통영기초#11-rev1_노임단가" xfId="748" xr:uid="{00000000-0005-0000-0000-000035030000}"/>
    <cellStyle name="백_02-배수공_배수공H_통영기초#11-rev1_통합내역서" xfId="749" xr:uid="{00000000-0005-0000-0000-000036030000}"/>
    <cellStyle name="백_02-배수공_배수공H_통영기초#11-rev1_통합내역서_평택#18,19건축대비공사(48개월)" xfId="750" xr:uid="{00000000-0005-0000-0000-000037030000}"/>
    <cellStyle name="백_02-배수공_배수공H_통영기초#11-rev1_통합내역서_평택#18,19건축대비공사(48개월)-단가수정" xfId="751" xr:uid="{00000000-0005-0000-0000-000038030000}"/>
    <cellStyle name="백_02-배수공_배수공H_통영기초#11-rev1_평택#18,19건축대비공사(48개월)" xfId="752" xr:uid="{00000000-0005-0000-0000-000039030000}"/>
    <cellStyle name="백_02-배수공_배수공H_통영기초#11-rev1_평택#18,19건축대비공사(48개월)-단가수정" xfId="753" xr:uid="{00000000-0005-0000-0000-00003A030000}"/>
    <cellStyle name="백_02-배수공_배수공H_통영기초#11-rev1_평택15-17본체내역서_rev5" xfId="754" xr:uid="{00000000-0005-0000-0000-00003B030000}"/>
    <cellStyle name="백_02-배수공_배수공H_통합내역서" xfId="755" xr:uid="{00000000-0005-0000-0000-00003C030000}"/>
    <cellStyle name="백_02-배수공_배수공H_평택#18,19건축대비공사(48개월)" xfId="756" xr:uid="{00000000-0005-0000-0000-00003D030000}"/>
    <cellStyle name="백_02-배수공_배수공H_평택#18,19건축대비공사(48개월)-단가수정" xfId="757" xr:uid="{00000000-0005-0000-0000-00003E030000}"/>
    <cellStyle name="백_02-배수공_배수공H_평택15-17본체내역서_rev5" xfId="758" xr:uid="{00000000-0005-0000-0000-00003F030000}"/>
    <cellStyle name="백_02-배수공_통영기초#11-97-1" xfId="759" xr:uid="{00000000-0005-0000-0000-000040030000}"/>
    <cellStyle name="백_02-배수공_통영기초#11-97-1_평택#18,19건축대비공사(48개월)" xfId="760" xr:uid="{00000000-0005-0000-0000-000041030000}"/>
    <cellStyle name="백_02-배수공_통영기초#11-97-1_평택#18,19건축대비공사(48개월)-단가수정" xfId="761" xr:uid="{00000000-0005-0000-0000-000042030000}"/>
    <cellStyle name="백_02-배수공_통영기초#11-rev1" xfId="762" xr:uid="{00000000-0005-0000-0000-000043030000}"/>
    <cellStyle name="백_02-배수공_통영기초#11-rev1_노임단가" xfId="763" xr:uid="{00000000-0005-0000-0000-000044030000}"/>
    <cellStyle name="백_02-배수공_통영기초#11-rev1_통합내역서" xfId="764" xr:uid="{00000000-0005-0000-0000-000045030000}"/>
    <cellStyle name="백_02-배수공_통영기초#11-rev1_통합내역서_평택#18,19건축대비공사(48개월)" xfId="765" xr:uid="{00000000-0005-0000-0000-000046030000}"/>
    <cellStyle name="백_02-배수공_통영기초#11-rev1_통합내역서_평택#18,19건축대비공사(48개월)-단가수정" xfId="766" xr:uid="{00000000-0005-0000-0000-000047030000}"/>
    <cellStyle name="백_02-배수공_통영기초#11-rev1_평택#18,19건축대비공사(48개월)" xfId="767" xr:uid="{00000000-0005-0000-0000-000048030000}"/>
    <cellStyle name="백_02-배수공_통영기초#11-rev1_평택#18,19건축대비공사(48개월)-단가수정" xfId="768" xr:uid="{00000000-0005-0000-0000-000049030000}"/>
    <cellStyle name="백_02-배수공_통영기초#11-rev1_평택15-17본체내역서_rev5" xfId="769" xr:uid="{00000000-0005-0000-0000-00004A030000}"/>
    <cellStyle name="백_02-배수공_통합내역서" xfId="770" xr:uid="{00000000-0005-0000-0000-00004B030000}"/>
    <cellStyle name="백_02-배수공_평택#18,19건축대비공사(48개월)" xfId="771" xr:uid="{00000000-0005-0000-0000-00004C030000}"/>
    <cellStyle name="백_02-배수공_평택#18,19건축대비공사(48개월)-단가수정" xfId="772" xr:uid="{00000000-0005-0000-0000-00004D030000}"/>
    <cellStyle name="백_02-배수공_평택15-17본체내역서_rev5" xfId="773" xr:uid="{00000000-0005-0000-0000-00004E030000}"/>
    <cellStyle name="백_04-포장공_02-배수공" xfId="774" xr:uid="{00000000-0005-0000-0000-00004F030000}"/>
    <cellStyle name="백_04-포장공_02-배수공_노임단가" xfId="775" xr:uid="{00000000-0005-0000-0000-000050030000}"/>
    <cellStyle name="백_04-포장공_02-배수공_배수공H" xfId="776" xr:uid="{00000000-0005-0000-0000-000051030000}"/>
    <cellStyle name="백_04-포장공_02-배수공_배수공H_노임단가" xfId="777" xr:uid="{00000000-0005-0000-0000-000052030000}"/>
    <cellStyle name="백_04-포장공_02-배수공_배수공H_통영기초#11-97-1" xfId="778" xr:uid="{00000000-0005-0000-0000-000053030000}"/>
    <cellStyle name="백_04-포장공_02-배수공_배수공H_통영기초#11-97-1_평택#18,19건축대비공사(48개월)" xfId="779" xr:uid="{00000000-0005-0000-0000-000054030000}"/>
    <cellStyle name="백_04-포장공_02-배수공_배수공H_통영기초#11-97-1_평택#18,19건축대비공사(48개월)-단가수정" xfId="780" xr:uid="{00000000-0005-0000-0000-000055030000}"/>
    <cellStyle name="백_04-포장공_02-배수공_배수공H_통영기초#11-rev1" xfId="781" xr:uid="{00000000-0005-0000-0000-000056030000}"/>
    <cellStyle name="백_04-포장공_02-배수공_배수공H_통영기초#11-rev1_노임단가" xfId="782" xr:uid="{00000000-0005-0000-0000-000057030000}"/>
    <cellStyle name="백_04-포장공_02-배수공_배수공H_통영기초#11-rev1_통합내역서" xfId="783" xr:uid="{00000000-0005-0000-0000-000058030000}"/>
    <cellStyle name="백_04-포장공_02-배수공_배수공H_통영기초#11-rev1_통합내역서_평택#18,19건축대비공사(48개월)" xfId="784" xr:uid="{00000000-0005-0000-0000-000059030000}"/>
    <cellStyle name="백_04-포장공_02-배수공_배수공H_통영기초#11-rev1_통합내역서_평택#18,19건축대비공사(48개월)-단가수정" xfId="785" xr:uid="{00000000-0005-0000-0000-00005A030000}"/>
    <cellStyle name="백_04-포장공_02-배수공_배수공H_통영기초#11-rev1_평택#18,19건축대비공사(48개월)" xfId="786" xr:uid="{00000000-0005-0000-0000-00005B030000}"/>
    <cellStyle name="백_04-포장공_02-배수공_배수공H_통영기초#11-rev1_평택#18,19건축대비공사(48개월)-단가수정" xfId="787" xr:uid="{00000000-0005-0000-0000-00005C030000}"/>
    <cellStyle name="백_04-포장공_02-배수공_배수공H_통영기초#11-rev1_평택15-17본체내역서_rev5" xfId="788" xr:uid="{00000000-0005-0000-0000-00005D030000}"/>
    <cellStyle name="백_04-포장공_02-배수공_배수공H_통합내역서" xfId="789" xr:uid="{00000000-0005-0000-0000-00005E030000}"/>
    <cellStyle name="백_04-포장공_02-배수공_배수공H_평택#18,19건축대비공사(48개월)" xfId="790" xr:uid="{00000000-0005-0000-0000-00005F030000}"/>
    <cellStyle name="백_04-포장공_02-배수공_배수공H_평택#18,19건축대비공사(48개월)-단가수정" xfId="791" xr:uid="{00000000-0005-0000-0000-000060030000}"/>
    <cellStyle name="백_04-포장공_02-배수공_배수공H_평택15-17본체내역서_rev5" xfId="792" xr:uid="{00000000-0005-0000-0000-000061030000}"/>
    <cellStyle name="백_04-포장공_02-배수공_통영기초#11-97-1" xfId="793" xr:uid="{00000000-0005-0000-0000-000062030000}"/>
    <cellStyle name="백_04-포장공_02-배수공_통영기초#11-97-1_평택#18,19건축대비공사(48개월)" xfId="794" xr:uid="{00000000-0005-0000-0000-000063030000}"/>
    <cellStyle name="백_04-포장공_02-배수공_통영기초#11-97-1_평택#18,19건축대비공사(48개월)-단가수정" xfId="795" xr:uid="{00000000-0005-0000-0000-000064030000}"/>
    <cellStyle name="백_04-포장공_02-배수공_통영기초#11-rev1" xfId="796" xr:uid="{00000000-0005-0000-0000-000065030000}"/>
    <cellStyle name="백_04-포장공_02-배수공_통영기초#11-rev1_노임단가" xfId="797" xr:uid="{00000000-0005-0000-0000-000066030000}"/>
    <cellStyle name="백_04-포장공_02-배수공_통영기초#11-rev1_통합내역서" xfId="798" xr:uid="{00000000-0005-0000-0000-000067030000}"/>
    <cellStyle name="백_04-포장공_02-배수공_통영기초#11-rev1_통합내역서_평택#18,19건축대비공사(48개월)" xfId="799" xr:uid="{00000000-0005-0000-0000-000068030000}"/>
    <cellStyle name="백_04-포장공_02-배수공_통영기초#11-rev1_통합내역서_평택#18,19건축대비공사(48개월)-단가수정" xfId="800" xr:uid="{00000000-0005-0000-0000-000069030000}"/>
    <cellStyle name="백_04-포장공_02-배수공_통영기초#11-rev1_평택#18,19건축대비공사(48개월)" xfId="801" xr:uid="{00000000-0005-0000-0000-00006A030000}"/>
    <cellStyle name="백_04-포장공_02-배수공_통영기초#11-rev1_평택#18,19건축대비공사(48개월)-단가수정" xfId="802" xr:uid="{00000000-0005-0000-0000-00006B030000}"/>
    <cellStyle name="백_04-포장공_02-배수공_통영기초#11-rev1_평택15-17본체내역서_rev5" xfId="803" xr:uid="{00000000-0005-0000-0000-00006C030000}"/>
    <cellStyle name="백_04-포장공_02-배수공_통합내역서" xfId="804" xr:uid="{00000000-0005-0000-0000-00006D030000}"/>
    <cellStyle name="백_04-포장공_02-배수공_평택#18,19건축대비공사(48개월)" xfId="805" xr:uid="{00000000-0005-0000-0000-00006E030000}"/>
    <cellStyle name="백_04-포장공_02-배수공_평택#18,19건축대비공사(48개월)-단가수정" xfId="806" xr:uid="{00000000-0005-0000-0000-00006F030000}"/>
    <cellStyle name="백_04-포장공_02-배수공_평택15-17본체내역서_rev5" xfId="807" xr:uid="{00000000-0005-0000-0000-000070030000}"/>
    <cellStyle name="백_06-부대공_02-배수공" xfId="808" xr:uid="{00000000-0005-0000-0000-000071030000}"/>
    <cellStyle name="백_06-부대공_02-배수공_노임단가" xfId="809" xr:uid="{00000000-0005-0000-0000-000072030000}"/>
    <cellStyle name="백_06-부대공_02-배수공_배수공H" xfId="810" xr:uid="{00000000-0005-0000-0000-000073030000}"/>
    <cellStyle name="백_06-부대공_02-배수공_배수공H_노임단가" xfId="811" xr:uid="{00000000-0005-0000-0000-000074030000}"/>
    <cellStyle name="백_06-부대공_02-배수공_배수공H_통영기초#11-97-1" xfId="812" xr:uid="{00000000-0005-0000-0000-000075030000}"/>
    <cellStyle name="백_06-부대공_02-배수공_배수공H_통영기초#11-97-1_평택#18,19건축대비공사(48개월)" xfId="813" xr:uid="{00000000-0005-0000-0000-000076030000}"/>
    <cellStyle name="백_06-부대공_02-배수공_배수공H_통영기초#11-97-1_평택#18,19건축대비공사(48개월)-단가수정" xfId="814" xr:uid="{00000000-0005-0000-0000-000077030000}"/>
    <cellStyle name="백_06-부대공_02-배수공_배수공H_통영기초#11-rev1" xfId="815" xr:uid="{00000000-0005-0000-0000-000078030000}"/>
    <cellStyle name="백_06-부대공_02-배수공_배수공H_통영기초#11-rev1_노임단가" xfId="816" xr:uid="{00000000-0005-0000-0000-000079030000}"/>
    <cellStyle name="백_06-부대공_02-배수공_배수공H_통영기초#11-rev1_통합내역서" xfId="817" xr:uid="{00000000-0005-0000-0000-00007A030000}"/>
    <cellStyle name="백_06-부대공_02-배수공_배수공H_통영기초#11-rev1_통합내역서_평택#18,19건축대비공사(48개월)" xfId="818" xr:uid="{00000000-0005-0000-0000-00007B030000}"/>
    <cellStyle name="백_06-부대공_02-배수공_배수공H_통영기초#11-rev1_통합내역서_평택#18,19건축대비공사(48개월)-단가수정" xfId="819" xr:uid="{00000000-0005-0000-0000-00007C030000}"/>
    <cellStyle name="백_06-부대공_02-배수공_배수공H_통영기초#11-rev1_평택#18,19건축대비공사(48개월)" xfId="820" xr:uid="{00000000-0005-0000-0000-00007D030000}"/>
    <cellStyle name="백_06-부대공_02-배수공_배수공H_통영기초#11-rev1_평택#18,19건축대비공사(48개월)-단가수정" xfId="821" xr:uid="{00000000-0005-0000-0000-00007E030000}"/>
    <cellStyle name="백_06-부대공_02-배수공_배수공H_통영기초#11-rev1_평택15-17본체내역서_rev5" xfId="822" xr:uid="{00000000-0005-0000-0000-00007F030000}"/>
    <cellStyle name="백_06-부대공_02-배수공_배수공H_통합내역서" xfId="823" xr:uid="{00000000-0005-0000-0000-000080030000}"/>
    <cellStyle name="백_06-부대공_02-배수공_배수공H_평택#18,19건축대비공사(48개월)" xfId="824" xr:uid="{00000000-0005-0000-0000-000081030000}"/>
    <cellStyle name="백_06-부대공_02-배수공_배수공H_평택#18,19건축대비공사(48개월)-단가수정" xfId="825" xr:uid="{00000000-0005-0000-0000-000082030000}"/>
    <cellStyle name="백_06-부대공_02-배수공_배수공H_평택15-17본체내역서_rev5" xfId="826" xr:uid="{00000000-0005-0000-0000-000083030000}"/>
    <cellStyle name="백_06-부대공_02-배수공_통영기초#11-97-1" xfId="827" xr:uid="{00000000-0005-0000-0000-000084030000}"/>
    <cellStyle name="백_06-부대공_02-배수공_통영기초#11-97-1_평택#18,19건축대비공사(48개월)" xfId="828" xr:uid="{00000000-0005-0000-0000-000085030000}"/>
    <cellStyle name="백_06-부대공_02-배수공_통영기초#11-97-1_평택#18,19건축대비공사(48개월)-단가수정" xfId="829" xr:uid="{00000000-0005-0000-0000-000086030000}"/>
    <cellStyle name="백_06-부대공_02-배수공_통영기초#11-rev1" xfId="830" xr:uid="{00000000-0005-0000-0000-000087030000}"/>
    <cellStyle name="백_06-부대공_02-배수공_통영기초#11-rev1_노임단가" xfId="831" xr:uid="{00000000-0005-0000-0000-000088030000}"/>
    <cellStyle name="백_06-부대공_02-배수공_통영기초#11-rev1_통합내역서" xfId="832" xr:uid="{00000000-0005-0000-0000-000089030000}"/>
    <cellStyle name="백_06-부대공_02-배수공_통영기초#11-rev1_통합내역서_평택#18,19건축대비공사(48개월)" xfId="833" xr:uid="{00000000-0005-0000-0000-00008A030000}"/>
    <cellStyle name="백_06-부대공_02-배수공_통영기초#11-rev1_통합내역서_평택#18,19건축대비공사(48개월)-단가수정" xfId="834" xr:uid="{00000000-0005-0000-0000-00008B030000}"/>
    <cellStyle name="백_06-부대공_02-배수공_통영기초#11-rev1_평택#18,19건축대비공사(48개월)" xfId="835" xr:uid="{00000000-0005-0000-0000-00008C030000}"/>
    <cellStyle name="백_06-부대공_02-배수공_통영기초#11-rev1_평택#18,19건축대비공사(48개월)-단가수정" xfId="836" xr:uid="{00000000-0005-0000-0000-00008D030000}"/>
    <cellStyle name="백_06-부대공_02-배수공_통영기초#11-rev1_평택15-17본체내역서_rev5" xfId="837" xr:uid="{00000000-0005-0000-0000-00008E030000}"/>
    <cellStyle name="백_06-부대공_02-배수공_통합내역서" xfId="838" xr:uid="{00000000-0005-0000-0000-00008F030000}"/>
    <cellStyle name="백_06-부대공_02-배수공_평택#18,19건축대비공사(48개월)" xfId="839" xr:uid="{00000000-0005-0000-0000-000090030000}"/>
    <cellStyle name="백_06-부대공_02-배수공_평택#18,19건축대비공사(48개월)-단가수정" xfId="840" xr:uid="{00000000-0005-0000-0000-000091030000}"/>
    <cellStyle name="백_06-부대공_02-배수공_평택15-17본체내역서_rev5" xfId="841" xr:uid="{00000000-0005-0000-0000-000092030000}"/>
    <cellStyle name="백_수량산출서(수정)_01-토공_02-배수공" xfId="842" xr:uid="{00000000-0005-0000-0000-000093030000}"/>
    <cellStyle name="백_수량산출서(수정)_01-토공_02-배수공_노임단가" xfId="843" xr:uid="{00000000-0005-0000-0000-000094030000}"/>
    <cellStyle name="백_수량산출서(수정)_01-토공_02-배수공_배수공H" xfId="844" xr:uid="{00000000-0005-0000-0000-000095030000}"/>
    <cellStyle name="백_수량산출서(수정)_01-토공_02-배수공_배수공H_노임단가" xfId="845" xr:uid="{00000000-0005-0000-0000-000096030000}"/>
    <cellStyle name="백_수량산출서(수정)_01-토공_02-배수공_배수공H_통영기초#11-97-1" xfId="846" xr:uid="{00000000-0005-0000-0000-000097030000}"/>
    <cellStyle name="백_수량산출서(수정)_01-토공_02-배수공_배수공H_통영기초#11-97-1_평택#18,19건축대비공사(48개월)" xfId="847" xr:uid="{00000000-0005-0000-0000-000098030000}"/>
    <cellStyle name="백_수량산출서(수정)_01-토공_02-배수공_배수공H_통영기초#11-97-1_평택#18,19건축대비공사(48개월)-단가수정" xfId="848" xr:uid="{00000000-0005-0000-0000-000099030000}"/>
    <cellStyle name="백_수량산출서(수정)_01-토공_02-배수공_배수공H_통영기초#11-rev1" xfId="849" xr:uid="{00000000-0005-0000-0000-00009A030000}"/>
    <cellStyle name="백_수량산출서(수정)_01-토공_02-배수공_배수공H_통영기초#11-rev1_노임단가" xfId="850" xr:uid="{00000000-0005-0000-0000-00009B030000}"/>
    <cellStyle name="백_수량산출서(수정)_01-토공_02-배수공_배수공H_통영기초#11-rev1_통합내역서" xfId="851" xr:uid="{00000000-0005-0000-0000-00009C030000}"/>
    <cellStyle name="백_수량산출서(수정)_01-토공_02-배수공_배수공H_통영기초#11-rev1_통합내역서_평택#18,19건축대비공사(48개월)" xfId="852" xr:uid="{00000000-0005-0000-0000-00009D030000}"/>
    <cellStyle name="백_수량산출서(수정)_01-토공_02-배수공_배수공H_통영기초#11-rev1_통합내역서_평택#18,19건축대비공사(48개월)-단가수정" xfId="853" xr:uid="{00000000-0005-0000-0000-00009E030000}"/>
    <cellStyle name="백_수량산출서(수정)_01-토공_02-배수공_배수공H_통영기초#11-rev1_평택#18,19건축대비공사(48개월)" xfId="854" xr:uid="{00000000-0005-0000-0000-00009F030000}"/>
    <cellStyle name="백_수량산출서(수정)_01-토공_02-배수공_배수공H_통영기초#11-rev1_평택#18,19건축대비공사(48개월)-단가수정" xfId="855" xr:uid="{00000000-0005-0000-0000-0000A0030000}"/>
    <cellStyle name="백_수량산출서(수정)_01-토공_02-배수공_배수공H_통영기초#11-rev1_평택15-17본체내역서_rev5" xfId="856" xr:uid="{00000000-0005-0000-0000-0000A1030000}"/>
    <cellStyle name="백_수량산출서(수정)_01-토공_02-배수공_배수공H_통합내역서" xfId="857" xr:uid="{00000000-0005-0000-0000-0000A2030000}"/>
    <cellStyle name="백_수량산출서(수정)_01-토공_02-배수공_배수공H_평택#18,19건축대비공사(48개월)" xfId="858" xr:uid="{00000000-0005-0000-0000-0000A3030000}"/>
    <cellStyle name="백_수량산출서(수정)_01-토공_02-배수공_배수공H_평택#18,19건축대비공사(48개월)-단가수정" xfId="859" xr:uid="{00000000-0005-0000-0000-0000A4030000}"/>
    <cellStyle name="백_수량산출서(수정)_01-토공_02-배수공_배수공H_평택15-17본체내역서_rev5" xfId="860" xr:uid="{00000000-0005-0000-0000-0000A5030000}"/>
    <cellStyle name="백_수량산출서(수정)_01-토공_02-배수공_통영기초#11-97-1" xfId="861" xr:uid="{00000000-0005-0000-0000-0000A6030000}"/>
    <cellStyle name="백_수량산출서(수정)_01-토공_02-배수공_통영기초#11-97-1_평택#18,19건축대비공사(48개월)" xfId="862" xr:uid="{00000000-0005-0000-0000-0000A7030000}"/>
    <cellStyle name="백_수량산출서(수정)_01-토공_02-배수공_통영기초#11-97-1_평택#18,19건축대비공사(48개월)-단가수정" xfId="863" xr:uid="{00000000-0005-0000-0000-0000A8030000}"/>
    <cellStyle name="백_수량산출서(수정)_01-토공_02-배수공_통영기초#11-rev1" xfId="864" xr:uid="{00000000-0005-0000-0000-0000A9030000}"/>
    <cellStyle name="백_수량산출서(수정)_01-토공_02-배수공_통영기초#11-rev1_노임단가" xfId="865" xr:uid="{00000000-0005-0000-0000-0000AA030000}"/>
    <cellStyle name="백_수량산출서(수정)_01-토공_02-배수공_통영기초#11-rev1_통합내역서" xfId="866" xr:uid="{00000000-0005-0000-0000-0000AB030000}"/>
    <cellStyle name="백_수량산출서(수정)_01-토공_02-배수공_통영기초#11-rev1_통합내역서_평택#18,19건축대비공사(48개월)" xfId="867" xr:uid="{00000000-0005-0000-0000-0000AC030000}"/>
    <cellStyle name="백_수량산출서(수정)_01-토공_02-배수공_통영기초#11-rev1_통합내역서_평택#18,19건축대비공사(48개월)-단가수정" xfId="868" xr:uid="{00000000-0005-0000-0000-0000AD030000}"/>
    <cellStyle name="백_수량산출서(수정)_01-토공_02-배수공_통영기초#11-rev1_평택#18,19건축대비공사(48개월)" xfId="869" xr:uid="{00000000-0005-0000-0000-0000AE030000}"/>
    <cellStyle name="백_수량산출서(수정)_01-토공_02-배수공_통영기초#11-rev1_평택#18,19건축대비공사(48개월)-단가수정" xfId="870" xr:uid="{00000000-0005-0000-0000-0000AF030000}"/>
    <cellStyle name="백_수량산출서(수정)_01-토공_02-배수공_통영기초#11-rev1_평택15-17본체내역서_rev5" xfId="871" xr:uid="{00000000-0005-0000-0000-0000B0030000}"/>
    <cellStyle name="백_수량산출서(수정)_01-토공_02-배수공_통합내역서" xfId="872" xr:uid="{00000000-0005-0000-0000-0000B1030000}"/>
    <cellStyle name="백_수량산출서(수정)_01-토공_02-배수공_평택#18,19건축대비공사(48개월)" xfId="873" xr:uid="{00000000-0005-0000-0000-0000B2030000}"/>
    <cellStyle name="백_수량산출서(수정)_01-토공_02-배수공_평택#18,19건축대비공사(48개월)-단가수정" xfId="874" xr:uid="{00000000-0005-0000-0000-0000B3030000}"/>
    <cellStyle name="백_수량산출서(수정)_01-토공_02-배수공_평택15-17본체내역서_rev5" xfId="875" xr:uid="{00000000-0005-0000-0000-0000B4030000}"/>
    <cellStyle name="백_수량산출서(수정)_02-배수공" xfId="876" xr:uid="{00000000-0005-0000-0000-0000B5030000}"/>
    <cellStyle name="백_수량산출서(수정)_02-배수공_02-배수공" xfId="877" xr:uid="{00000000-0005-0000-0000-0000B6030000}"/>
    <cellStyle name="백_수량산출서(수정)_02-배수공_02-배수공_노임단가" xfId="878" xr:uid="{00000000-0005-0000-0000-0000B7030000}"/>
    <cellStyle name="백_수량산출서(수정)_02-배수공_02-배수공_배수공H" xfId="879" xr:uid="{00000000-0005-0000-0000-0000B8030000}"/>
    <cellStyle name="백_수량산출서(수정)_02-배수공_02-배수공_배수공H_노임단가" xfId="880" xr:uid="{00000000-0005-0000-0000-0000B9030000}"/>
    <cellStyle name="백_수량산출서(수정)_02-배수공_02-배수공_배수공H_통영기초#11-97-1" xfId="881" xr:uid="{00000000-0005-0000-0000-0000BA030000}"/>
    <cellStyle name="백_수량산출서(수정)_02-배수공_02-배수공_배수공H_통영기초#11-97-1_평택#18,19건축대비공사(48개월)" xfId="882" xr:uid="{00000000-0005-0000-0000-0000BB030000}"/>
    <cellStyle name="백_수량산출서(수정)_02-배수공_02-배수공_배수공H_통영기초#11-97-1_평택#18,19건축대비공사(48개월)-단가수정" xfId="883" xr:uid="{00000000-0005-0000-0000-0000BC030000}"/>
    <cellStyle name="백_수량산출서(수정)_02-배수공_02-배수공_배수공H_통영기초#11-rev1" xfId="884" xr:uid="{00000000-0005-0000-0000-0000BD030000}"/>
    <cellStyle name="백_수량산출서(수정)_02-배수공_02-배수공_배수공H_통영기초#11-rev1_노임단가" xfId="885" xr:uid="{00000000-0005-0000-0000-0000BE030000}"/>
    <cellStyle name="백_수량산출서(수정)_02-배수공_02-배수공_배수공H_통영기초#11-rev1_통합내역서" xfId="886" xr:uid="{00000000-0005-0000-0000-0000BF030000}"/>
    <cellStyle name="백_수량산출서(수정)_02-배수공_02-배수공_배수공H_통영기초#11-rev1_통합내역서_평택#18,19건축대비공사(48개월)" xfId="887" xr:uid="{00000000-0005-0000-0000-0000C0030000}"/>
    <cellStyle name="백_수량산출서(수정)_02-배수공_02-배수공_배수공H_통영기초#11-rev1_통합내역서_평택#18,19건축대비공사(48개월)-단가수정" xfId="888" xr:uid="{00000000-0005-0000-0000-0000C1030000}"/>
    <cellStyle name="백_수량산출서(수정)_02-배수공_02-배수공_배수공H_통영기초#11-rev1_평택#18,19건축대비공사(48개월)" xfId="889" xr:uid="{00000000-0005-0000-0000-0000C2030000}"/>
    <cellStyle name="백_수량산출서(수정)_02-배수공_02-배수공_배수공H_통영기초#11-rev1_평택#18,19건축대비공사(48개월)-단가수정" xfId="890" xr:uid="{00000000-0005-0000-0000-0000C3030000}"/>
    <cellStyle name="백_수량산출서(수정)_02-배수공_02-배수공_배수공H_통영기초#11-rev1_평택15-17본체내역서_rev5" xfId="891" xr:uid="{00000000-0005-0000-0000-0000C4030000}"/>
    <cellStyle name="백_수량산출서(수정)_02-배수공_02-배수공_배수공H_통합내역서" xfId="892" xr:uid="{00000000-0005-0000-0000-0000C5030000}"/>
    <cellStyle name="백_수량산출서(수정)_02-배수공_02-배수공_배수공H_평택#18,19건축대비공사(48개월)" xfId="893" xr:uid="{00000000-0005-0000-0000-0000C6030000}"/>
    <cellStyle name="백_수량산출서(수정)_02-배수공_02-배수공_배수공H_평택#18,19건축대비공사(48개월)-단가수정" xfId="894" xr:uid="{00000000-0005-0000-0000-0000C7030000}"/>
    <cellStyle name="백_수량산출서(수정)_02-배수공_02-배수공_배수공H_평택15-17본체내역서_rev5" xfId="895" xr:uid="{00000000-0005-0000-0000-0000C8030000}"/>
    <cellStyle name="백_수량산출서(수정)_02-배수공_02-배수공_통영기초#11-97-1" xfId="896" xr:uid="{00000000-0005-0000-0000-0000C9030000}"/>
    <cellStyle name="백_수량산출서(수정)_02-배수공_02-배수공_통영기초#11-97-1_평택#18,19건축대비공사(48개월)" xfId="897" xr:uid="{00000000-0005-0000-0000-0000CA030000}"/>
    <cellStyle name="백_수량산출서(수정)_02-배수공_02-배수공_통영기초#11-97-1_평택#18,19건축대비공사(48개월)-단가수정" xfId="898" xr:uid="{00000000-0005-0000-0000-0000CB030000}"/>
    <cellStyle name="백_수량산출서(수정)_02-배수공_02-배수공_통영기초#11-rev1" xfId="899" xr:uid="{00000000-0005-0000-0000-0000CC030000}"/>
    <cellStyle name="백_수량산출서(수정)_02-배수공_02-배수공_통영기초#11-rev1_노임단가" xfId="900" xr:uid="{00000000-0005-0000-0000-0000CD030000}"/>
    <cellStyle name="백_수량산출서(수정)_02-배수공_02-배수공_통영기초#11-rev1_통합내역서" xfId="901" xr:uid="{00000000-0005-0000-0000-0000CE030000}"/>
    <cellStyle name="백_수량산출서(수정)_02-배수공_02-배수공_통영기초#11-rev1_통합내역서_평택#18,19건축대비공사(48개월)" xfId="902" xr:uid="{00000000-0005-0000-0000-0000CF030000}"/>
    <cellStyle name="백_수량산출서(수정)_02-배수공_02-배수공_통영기초#11-rev1_통합내역서_평택#18,19건축대비공사(48개월)-단가수정" xfId="903" xr:uid="{00000000-0005-0000-0000-0000D0030000}"/>
    <cellStyle name="백_수량산출서(수정)_02-배수공_02-배수공_통영기초#11-rev1_평택#18,19건축대비공사(48개월)" xfId="904" xr:uid="{00000000-0005-0000-0000-0000D1030000}"/>
    <cellStyle name="백_수량산출서(수정)_02-배수공_02-배수공_통영기초#11-rev1_평택#18,19건축대비공사(48개월)-단가수정" xfId="905" xr:uid="{00000000-0005-0000-0000-0000D2030000}"/>
    <cellStyle name="백_수량산출서(수정)_02-배수공_02-배수공_통영기초#11-rev1_평택15-17본체내역서_rev5" xfId="906" xr:uid="{00000000-0005-0000-0000-0000D3030000}"/>
    <cellStyle name="백_수량산출서(수정)_02-배수공_02-배수공_통합내역서" xfId="907" xr:uid="{00000000-0005-0000-0000-0000D4030000}"/>
    <cellStyle name="백_수량산출서(수정)_02-배수공_02-배수공_평택#18,19건축대비공사(48개월)" xfId="908" xr:uid="{00000000-0005-0000-0000-0000D5030000}"/>
    <cellStyle name="백_수량산출서(수정)_02-배수공_02-배수공_평택#18,19건축대비공사(48개월)-단가수정" xfId="909" xr:uid="{00000000-0005-0000-0000-0000D6030000}"/>
    <cellStyle name="백_수량산출서(수정)_02-배수공_02-배수공_평택15-17본체내역서_rev5" xfId="910" xr:uid="{00000000-0005-0000-0000-0000D7030000}"/>
    <cellStyle name="백_수량산출서(수정)_02-배수공_노임단가" xfId="911" xr:uid="{00000000-0005-0000-0000-0000D8030000}"/>
    <cellStyle name="백_수량산출서(수정)_02-배수공_배수공H" xfId="912" xr:uid="{00000000-0005-0000-0000-0000D9030000}"/>
    <cellStyle name="백_수량산출서(수정)_02-배수공_배수공H_노임단가" xfId="913" xr:uid="{00000000-0005-0000-0000-0000DA030000}"/>
    <cellStyle name="백_수량산출서(수정)_02-배수공_배수공H_통영기초#11-97-1" xfId="914" xr:uid="{00000000-0005-0000-0000-0000DB030000}"/>
    <cellStyle name="백_수량산출서(수정)_02-배수공_배수공H_통영기초#11-97-1_평택#18,19건축대비공사(48개월)" xfId="915" xr:uid="{00000000-0005-0000-0000-0000DC030000}"/>
    <cellStyle name="백_수량산출서(수정)_02-배수공_배수공H_통영기초#11-97-1_평택#18,19건축대비공사(48개월)-단가수정" xfId="916" xr:uid="{00000000-0005-0000-0000-0000DD030000}"/>
    <cellStyle name="백_수량산출서(수정)_02-배수공_배수공H_통영기초#11-rev1" xfId="917" xr:uid="{00000000-0005-0000-0000-0000DE030000}"/>
    <cellStyle name="백_수량산출서(수정)_02-배수공_배수공H_통영기초#11-rev1_노임단가" xfId="918" xr:uid="{00000000-0005-0000-0000-0000DF030000}"/>
    <cellStyle name="백_수량산출서(수정)_02-배수공_배수공H_통영기초#11-rev1_통합내역서" xfId="919" xr:uid="{00000000-0005-0000-0000-0000E0030000}"/>
    <cellStyle name="백_수량산출서(수정)_02-배수공_배수공H_통영기초#11-rev1_통합내역서_평택#18,19건축대비공사(48개월)" xfId="920" xr:uid="{00000000-0005-0000-0000-0000E1030000}"/>
    <cellStyle name="백_수량산출서(수정)_02-배수공_배수공H_통영기초#11-rev1_통합내역서_평택#18,19건축대비공사(48개월)-단가수정" xfId="921" xr:uid="{00000000-0005-0000-0000-0000E2030000}"/>
    <cellStyle name="백_수량산출서(수정)_02-배수공_배수공H_통영기초#11-rev1_평택#18,19건축대비공사(48개월)" xfId="922" xr:uid="{00000000-0005-0000-0000-0000E3030000}"/>
    <cellStyle name="백_수량산출서(수정)_02-배수공_배수공H_통영기초#11-rev1_평택#18,19건축대비공사(48개월)-단가수정" xfId="923" xr:uid="{00000000-0005-0000-0000-0000E4030000}"/>
    <cellStyle name="백_수량산출서(수정)_02-배수공_배수공H_통영기초#11-rev1_평택15-17본체내역서_rev5" xfId="924" xr:uid="{00000000-0005-0000-0000-0000E5030000}"/>
    <cellStyle name="백_수량산출서(수정)_02-배수공_배수공H_통합내역서" xfId="925" xr:uid="{00000000-0005-0000-0000-0000E6030000}"/>
    <cellStyle name="백_수량산출서(수정)_02-배수공_배수공H_평택#18,19건축대비공사(48개월)" xfId="926" xr:uid="{00000000-0005-0000-0000-0000E7030000}"/>
    <cellStyle name="백_수량산출서(수정)_02-배수공_배수공H_평택#18,19건축대비공사(48개월)-단가수정" xfId="927" xr:uid="{00000000-0005-0000-0000-0000E8030000}"/>
    <cellStyle name="백_수량산출서(수정)_02-배수공_배수공H_평택15-17본체내역서_rev5" xfId="928" xr:uid="{00000000-0005-0000-0000-0000E9030000}"/>
    <cellStyle name="백_수량산출서(수정)_02-배수공_통영기초#11-97-1" xfId="929" xr:uid="{00000000-0005-0000-0000-0000EA030000}"/>
    <cellStyle name="백_수량산출서(수정)_02-배수공_통영기초#11-97-1_평택#18,19건축대비공사(48개월)" xfId="930" xr:uid="{00000000-0005-0000-0000-0000EB030000}"/>
    <cellStyle name="백_수량산출서(수정)_02-배수공_통영기초#11-97-1_평택#18,19건축대비공사(48개월)-단가수정" xfId="931" xr:uid="{00000000-0005-0000-0000-0000EC030000}"/>
    <cellStyle name="백_수량산출서(수정)_02-배수공_통영기초#11-rev1" xfId="932" xr:uid="{00000000-0005-0000-0000-0000ED030000}"/>
    <cellStyle name="백_수량산출서(수정)_02-배수공_통영기초#11-rev1_노임단가" xfId="933" xr:uid="{00000000-0005-0000-0000-0000EE030000}"/>
    <cellStyle name="백_수량산출서(수정)_02-배수공_통영기초#11-rev1_통합내역서" xfId="934" xr:uid="{00000000-0005-0000-0000-0000EF030000}"/>
    <cellStyle name="백_수량산출서(수정)_02-배수공_통영기초#11-rev1_통합내역서_평택#18,19건축대비공사(48개월)" xfId="935" xr:uid="{00000000-0005-0000-0000-0000F0030000}"/>
    <cellStyle name="백_수량산출서(수정)_02-배수공_통영기초#11-rev1_통합내역서_평택#18,19건축대비공사(48개월)-단가수정" xfId="936" xr:uid="{00000000-0005-0000-0000-0000F1030000}"/>
    <cellStyle name="백_수량산출서(수정)_02-배수공_통영기초#11-rev1_평택#18,19건축대비공사(48개월)" xfId="937" xr:uid="{00000000-0005-0000-0000-0000F2030000}"/>
    <cellStyle name="백_수량산출서(수정)_02-배수공_통영기초#11-rev1_평택#18,19건축대비공사(48개월)-단가수정" xfId="938" xr:uid="{00000000-0005-0000-0000-0000F3030000}"/>
    <cellStyle name="백_수량산출서(수정)_02-배수공_통영기초#11-rev1_평택15-17본체내역서_rev5" xfId="939" xr:uid="{00000000-0005-0000-0000-0000F4030000}"/>
    <cellStyle name="백_수량산출서(수정)_02-배수공_통합내역서" xfId="940" xr:uid="{00000000-0005-0000-0000-0000F5030000}"/>
    <cellStyle name="백_수량산출서(수정)_02-배수공_평택#18,19건축대비공사(48개월)" xfId="941" xr:uid="{00000000-0005-0000-0000-0000F6030000}"/>
    <cellStyle name="백_수량산출서(수정)_02-배수공_평택#18,19건축대비공사(48개월)-단가수정" xfId="942" xr:uid="{00000000-0005-0000-0000-0000F7030000}"/>
    <cellStyle name="백_수량산출서(수정)_02-배수공_평택15-17본체내역서_rev5" xfId="943" xr:uid="{00000000-0005-0000-0000-0000F8030000}"/>
    <cellStyle name="백_수량산출서(수정)_04-포장공_02-배수공" xfId="944" xr:uid="{00000000-0005-0000-0000-0000F9030000}"/>
    <cellStyle name="백_수량산출서(수정)_04-포장공_02-배수공_노임단가" xfId="945" xr:uid="{00000000-0005-0000-0000-0000FA030000}"/>
    <cellStyle name="백_수량산출서(수정)_04-포장공_02-배수공_배수공H" xfId="946" xr:uid="{00000000-0005-0000-0000-0000FB030000}"/>
    <cellStyle name="백_수량산출서(수정)_04-포장공_02-배수공_배수공H_노임단가" xfId="947" xr:uid="{00000000-0005-0000-0000-0000FC030000}"/>
    <cellStyle name="백_수량산출서(수정)_04-포장공_02-배수공_배수공H_통영기초#11-97-1" xfId="948" xr:uid="{00000000-0005-0000-0000-0000FD030000}"/>
    <cellStyle name="백_수량산출서(수정)_04-포장공_02-배수공_배수공H_통영기초#11-97-1_평택#18,19건축대비공사(48개월)" xfId="949" xr:uid="{00000000-0005-0000-0000-0000FE030000}"/>
    <cellStyle name="백_수량산출서(수정)_04-포장공_02-배수공_배수공H_통영기초#11-97-1_평택#18,19건축대비공사(48개월)-단가수정" xfId="950" xr:uid="{00000000-0005-0000-0000-0000FF030000}"/>
    <cellStyle name="백_수량산출서(수정)_04-포장공_02-배수공_배수공H_통영기초#11-rev1" xfId="951" xr:uid="{00000000-0005-0000-0000-000000040000}"/>
    <cellStyle name="백_수량산출서(수정)_04-포장공_02-배수공_배수공H_통영기초#11-rev1_노임단가" xfId="952" xr:uid="{00000000-0005-0000-0000-000001040000}"/>
    <cellStyle name="백_수량산출서(수정)_04-포장공_02-배수공_배수공H_통영기초#11-rev1_통합내역서" xfId="953" xr:uid="{00000000-0005-0000-0000-000002040000}"/>
    <cellStyle name="백_수량산출서(수정)_04-포장공_02-배수공_배수공H_통영기초#11-rev1_통합내역서_평택#18,19건축대비공사(48개월)" xfId="954" xr:uid="{00000000-0005-0000-0000-000003040000}"/>
    <cellStyle name="백_수량산출서(수정)_04-포장공_02-배수공_배수공H_통영기초#11-rev1_통합내역서_평택#18,19건축대비공사(48개월)-단가수정" xfId="955" xr:uid="{00000000-0005-0000-0000-000004040000}"/>
    <cellStyle name="백_수량산출서(수정)_04-포장공_02-배수공_배수공H_통영기초#11-rev1_평택#18,19건축대비공사(48개월)" xfId="956" xr:uid="{00000000-0005-0000-0000-000005040000}"/>
    <cellStyle name="백_수량산출서(수정)_04-포장공_02-배수공_배수공H_통영기초#11-rev1_평택#18,19건축대비공사(48개월)-단가수정" xfId="957" xr:uid="{00000000-0005-0000-0000-000006040000}"/>
    <cellStyle name="백_수량산출서(수정)_04-포장공_02-배수공_배수공H_통영기초#11-rev1_평택15-17본체내역서_rev5" xfId="958" xr:uid="{00000000-0005-0000-0000-000007040000}"/>
    <cellStyle name="백_수량산출서(수정)_04-포장공_02-배수공_배수공H_통합내역서" xfId="959" xr:uid="{00000000-0005-0000-0000-000008040000}"/>
    <cellStyle name="백_수량산출서(수정)_04-포장공_02-배수공_배수공H_평택#18,19건축대비공사(48개월)" xfId="960" xr:uid="{00000000-0005-0000-0000-000009040000}"/>
    <cellStyle name="백_수량산출서(수정)_04-포장공_02-배수공_배수공H_평택#18,19건축대비공사(48개월)-단가수정" xfId="961" xr:uid="{00000000-0005-0000-0000-00000A040000}"/>
    <cellStyle name="백_수량산출서(수정)_04-포장공_02-배수공_배수공H_평택15-17본체내역서_rev5" xfId="962" xr:uid="{00000000-0005-0000-0000-00000B040000}"/>
    <cellStyle name="백_수량산출서(수정)_04-포장공_02-배수공_통영기초#11-97-1" xfId="963" xr:uid="{00000000-0005-0000-0000-00000C040000}"/>
    <cellStyle name="백_수량산출서(수정)_04-포장공_02-배수공_통영기초#11-97-1_평택#18,19건축대비공사(48개월)" xfId="964" xr:uid="{00000000-0005-0000-0000-00000D040000}"/>
    <cellStyle name="백_수량산출서(수정)_04-포장공_02-배수공_통영기초#11-97-1_평택#18,19건축대비공사(48개월)-단가수정" xfId="965" xr:uid="{00000000-0005-0000-0000-00000E040000}"/>
    <cellStyle name="백_수량산출서(수정)_04-포장공_02-배수공_통영기초#11-rev1" xfId="966" xr:uid="{00000000-0005-0000-0000-00000F040000}"/>
    <cellStyle name="백_수량산출서(수정)_04-포장공_02-배수공_통영기초#11-rev1_노임단가" xfId="967" xr:uid="{00000000-0005-0000-0000-000010040000}"/>
    <cellStyle name="백_수량산출서(수정)_04-포장공_02-배수공_통영기초#11-rev1_통합내역서" xfId="968" xr:uid="{00000000-0005-0000-0000-000011040000}"/>
    <cellStyle name="백_수량산출서(수정)_04-포장공_02-배수공_통영기초#11-rev1_통합내역서_평택#18,19건축대비공사(48개월)" xfId="969" xr:uid="{00000000-0005-0000-0000-000012040000}"/>
    <cellStyle name="백_수량산출서(수정)_04-포장공_02-배수공_통영기초#11-rev1_통합내역서_평택#18,19건축대비공사(48개월)-단가수정" xfId="970" xr:uid="{00000000-0005-0000-0000-000013040000}"/>
    <cellStyle name="백_수량산출서(수정)_04-포장공_02-배수공_통영기초#11-rev1_평택#18,19건축대비공사(48개월)" xfId="971" xr:uid="{00000000-0005-0000-0000-000014040000}"/>
    <cellStyle name="백_수량산출서(수정)_04-포장공_02-배수공_통영기초#11-rev1_평택#18,19건축대비공사(48개월)-단가수정" xfId="972" xr:uid="{00000000-0005-0000-0000-000015040000}"/>
    <cellStyle name="백_수량산출서(수정)_04-포장공_02-배수공_통영기초#11-rev1_평택15-17본체내역서_rev5" xfId="973" xr:uid="{00000000-0005-0000-0000-000016040000}"/>
    <cellStyle name="백_수량산출서(수정)_04-포장공_02-배수공_통합내역서" xfId="974" xr:uid="{00000000-0005-0000-0000-000017040000}"/>
    <cellStyle name="백_수량산출서(수정)_04-포장공_02-배수공_평택#18,19건축대비공사(48개월)" xfId="975" xr:uid="{00000000-0005-0000-0000-000018040000}"/>
    <cellStyle name="백_수량산출서(수정)_04-포장공_02-배수공_평택#18,19건축대비공사(48개월)-단가수정" xfId="976" xr:uid="{00000000-0005-0000-0000-000019040000}"/>
    <cellStyle name="백_수량산출서(수정)_04-포장공_02-배수공_평택15-17본체내역서_rev5" xfId="977" xr:uid="{00000000-0005-0000-0000-00001A040000}"/>
    <cellStyle name="백_수량산출서(수정)_06-부대공_02-배수공" xfId="978" xr:uid="{00000000-0005-0000-0000-00001B040000}"/>
    <cellStyle name="백_수량산출서(수정)_06-부대공_02-배수공_노임단가" xfId="979" xr:uid="{00000000-0005-0000-0000-00001C040000}"/>
    <cellStyle name="백_수량산출서(수정)_06-부대공_02-배수공_배수공H" xfId="980" xr:uid="{00000000-0005-0000-0000-00001D040000}"/>
    <cellStyle name="백_수량산출서(수정)_06-부대공_02-배수공_배수공H_노임단가" xfId="981" xr:uid="{00000000-0005-0000-0000-00001E040000}"/>
    <cellStyle name="백_수량산출서(수정)_06-부대공_02-배수공_배수공H_통영기초#11-97-1" xfId="982" xr:uid="{00000000-0005-0000-0000-00001F040000}"/>
    <cellStyle name="백_수량산출서(수정)_06-부대공_02-배수공_배수공H_통영기초#11-97-1_평택#18,19건축대비공사(48개월)" xfId="983" xr:uid="{00000000-0005-0000-0000-000020040000}"/>
    <cellStyle name="백_수량산출서(수정)_06-부대공_02-배수공_배수공H_통영기초#11-97-1_평택#18,19건축대비공사(48개월)-단가수정" xfId="984" xr:uid="{00000000-0005-0000-0000-000021040000}"/>
    <cellStyle name="백_수량산출서(수정)_06-부대공_02-배수공_배수공H_통영기초#11-rev1" xfId="985" xr:uid="{00000000-0005-0000-0000-000022040000}"/>
    <cellStyle name="백_수량산출서(수정)_06-부대공_02-배수공_배수공H_통영기초#11-rev1_노임단가" xfId="986" xr:uid="{00000000-0005-0000-0000-000023040000}"/>
    <cellStyle name="백_수량산출서(수정)_06-부대공_02-배수공_배수공H_통영기초#11-rev1_통합내역서" xfId="987" xr:uid="{00000000-0005-0000-0000-000024040000}"/>
    <cellStyle name="백_수량산출서(수정)_06-부대공_02-배수공_배수공H_통영기초#11-rev1_통합내역서_평택#18,19건축대비공사(48개월)" xfId="988" xr:uid="{00000000-0005-0000-0000-000025040000}"/>
    <cellStyle name="백_수량산출서(수정)_06-부대공_02-배수공_배수공H_통영기초#11-rev1_통합내역서_평택#18,19건축대비공사(48개월)-단가수정" xfId="989" xr:uid="{00000000-0005-0000-0000-000026040000}"/>
    <cellStyle name="백_수량산출서(수정)_06-부대공_02-배수공_배수공H_통영기초#11-rev1_평택#18,19건축대비공사(48개월)" xfId="990" xr:uid="{00000000-0005-0000-0000-000027040000}"/>
    <cellStyle name="백_수량산출서(수정)_06-부대공_02-배수공_배수공H_통영기초#11-rev1_평택#18,19건축대비공사(48개월)-단가수정" xfId="991" xr:uid="{00000000-0005-0000-0000-000028040000}"/>
    <cellStyle name="백_수량산출서(수정)_06-부대공_02-배수공_배수공H_통영기초#11-rev1_평택15-17본체내역서_rev5" xfId="992" xr:uid="{00000000-0005-0000-0000-000029040000}"/>
    <cellStyle name="백_수량산출서(수정)_06-부대공_02-배수공_배수공H_통합내역서" xfId="993" xr:uid="{00000000-0005-0000-0000-00002A040000}"/>
    <cellStyle name="백_수량산출서(수정)_06-부대공_02-배수공_배수공H_평택#18,19건축대비공사(48개월)" xfId="994" xr:uid="{00000000-0005-0000-0000-00002B040000}"/>
    <cellStyle name="백_수량산출서(수정)_06-부대공_02-배수공_배수공H_평택#18,19건축대비공사(48개월)-단가수정" xfId="995" xr:uid="{00000000-0005-0000-0000-00002C040000}"/>
    <cellStyle name="백_수량산출서(수정)_06-부대공_02-배수공_배수공H_평택15-17본체내역서_rev5" xfId="996" xr:uid="{00000000-0005-0000-0000-00002D040000}"/>
    <cellStyle name="백_수량산출서(수정)_06-부대공_02-배수공_통영기초#11-97-1" xfId="997" xr:uid="{00000000-0005-0000-0000-00002E040000}"/>
    <cellStyle name="백_수량산출서(수정)_06-부대공_02-배수공_통영기초#11-97-1_평택#18,19건축대비공사(48개월)" xfId="998" xr:uid="{00000000-0005-0000-0000-00002F040000}"/>
    <cellStyle name="백_수량산출서(수정)_06-부대공_02-배수공_통영기초#11-97-1_평택#18,19건축대비공사(48개월)-단가수정" xfId="999" xr:uid="{00000000-0005-0000-0000-000030040000}"/>
    <cellStyle name="백_수량산출서(수정)_06-부대공_02-배수공_통영기초#11-rev1" xfId="1000" xr:uid="{00000000-0005-0000-0000-000031040000}"/>
    <cellStyle name="백_수량산출서(수정)_06-부대공_02-배수공_통영기초#11-rev1_노임단가" xfId="1001" xr:uid="{00000000-0005-0000-0000-000032040000}"/>
    <cellStyle name="백_수량산출서(수정)_06-부대공_02-배수공_통영기초#11-rev1_통합내역서" xfId="1002" xr:uid="{00000000-0005-0000-0000-000033040000}"/>
    <cellStyle name="백_수량산출서(수정)_06-부대공_02-배수공_통영기초#11-rev1_통합내역서_평택#18,19건축대비공사(48개월)" xfId="1003" xr:uid="{00000000-0005-0000-0000-000034040000}"/>
    <cellStyle name="백_수량산출서(수정)_06-부대공_02-배수공_통영기초#11-rev1_통합내역서_평택#18,19건축대비공사(48개월)-단가수정" xfId="1004" xr:uid="{00000000-0005-0000-0000-000035040000}"/>
    <cellStyle name="백_수량산출서(수정)_06-부대공_02-배수공_통영기초#11-rev1_평택#18,19건축대비공사(48개월)" xfId="1005" xr:uid="{00000000-0005-0000-0000-000036040000}"/>
    <cellStyle name="백_수량산출서(수정)_06-부대공_02-배수공_통영기초#11-rev1_평택#18,19건축대비공사(48개월)-단가수정" xfId="1006" xr:uid="{00000000-0005-0000-0000-000037040000}"/>
    <cellStyle name="백_수량산출서(수정)_06-부대공_02-배수공_통영기초#11-rev1_평택15-17본체내역서_rev5" xfId="1007" xr:uid="{00000000-0005-0000-0000-000038040000}"/>
    <cellStyle name="백_수량산출서(수정)_06-부대공_02-배수공_통합내역서" xfId="1008" xr:uid="{00000000-0005-0000-0000-000039040000}"/>
    <cellStyle name="백_수량산출서(수정)_06-부대공_02-배수공_평택#18,19건축대비공사(48개월)" xfId="1009" xr:uid="{00000000-0005-0000-0000-00003A040000}"/>
    <cellStyle name="백_수량산출서(수정)_06-부대공_02-배수공_평택#18,19건축대비공사(48개월)-단가수정" xfId="1010" xr:uid="{00000000-0005-0000-0000-00003B040000}"/>
    <cellStyle name="백_수량산출서(수정)_06-부대공_02-배수공_평택15-17본체내역서_rev5" xfId="1011" xr:uid="{00000000-0005-0000-0000-00003C040000}"/>
    <cellStyle name="백분율" xfId="2149" builtinId="5"/>
    <cellStyle name="백분율 [0]" xfId="1012" xr:uid="{00000000-0005-0000-0000-00003E040000}"/>
    <cellStyle name="백분율 [2]" xfId="1013" xr:uid="{00000000-0005-0000-0000-00003F040000}"/>
    <cellStyle name="백분율 2" xfId="1014" xr:uid="{00000000-0005-0000-0000-000040040000}"/>
    <cellStyle name="백분율 3" xfId="1015" xr:uid="{00000000-0005-0000-0000-000041040000}"/>
    <cellStyle name="백분율 4" xfId="2150" xr:uid="{00000000-0005-0000-0000-000042040000}"/>
    <cellStyle name="백분율 5" xfId="2151" xr:uid="{00000000-0005-0000-0000-000043040000}"/>
    <cellStyle name="백분율［△1］" xfId="1016" xr:uid="{00000000-0005-0000-0000-000044040000}"/>
    <cellStyle name="백분율［△2］" xfId="1017" xr:uid="{00000000-0005-0000-0000-000045040000}"/>
    <cellStyle name="뷭?_BOOKSHIP" xfId="1018" xr:uid="{00000000-0005-0000-0000-000046040000}"/>
    <cellStyle name="선택영역의 가운데로" xfId="1019" xr:uid="{00000000-0005-0000-0000-000047040000}"/>
    <cellStyle name="숫자(R)" xfId="1020" xr:uid="{00000000-0005-0000-0000-000048040000}"/>
    <cellStyle name="쉼표 [0] 2" xfId="1022" xr:uid="{00000000-0005-0000-0000-00004A040000}"/>
    <cellStyle name="쉼표 [0] 3" xfId="1021" xr:uid="{00000000-0005-0000-0000-00004B040000}"/>
    <cellStyle name="쉼표 [0] 4" xfId="2152" xr:uid="{00000000-0005-0000-0000-00004C040000}"/>
    <cellStyle name="스타일 1" xfId="1023" xr:uid="{00000000-0005-0000-0000-00004D040000}"/>
    <cellStyle name="안건회계법인" xfId="1024" xr:uid="{00000000-0005-0000-0000-00004E040000}"/>
    <cellStyle name="열어본 하이퍼링크" xfId="1025" xr:uid="{00000000-0005-0000-0000-00004F040000}"/>
    <cellStyle name="자리수" xfId="1026" xr:uid="{00000000-0005-0000-0000-000050040000}"/>
    <cellStyle name="자리수0" xfId="1027" xr:uid="{00000000-0005-0000-0000-000051040000}"/>
    <cellStyle name="지정되지 않음" xfId="1028" xr:uid="{00000000-0005-0000-0000-000052040000}"/>
    <cellStyle name="콤_01-토공_02-배수공" xfId="1029" xr:uid="{00000000-0005-0000-0000-000053040000}"/>
    <cellStyle name="콤_01-토공_02-배수공_노임단가" xfId="1030" xr:uid="{00000000-0005-0000-0000-000054040000}"/>
    <cellStyle name="콤_01-토공_02-배수공_배수공H" xfId="1031" xr:uid="{00000000-0005-0000-0000-000055040000}"/>
    <cellStyle name="콤_01-토공_02-배수공_배수공H_노임단가" xfId="1032" xr:uid="{00000000-0005-0000-0000-000056040000}"/>
    <cellStyle name="콤_01-토공_02-배수공_배수공H_통영기초#11-97-1" xfId="1033" xr:uid="{00000000-0005-0000-0000-000057040000}"/>
    <cellStyle name="콤_01-토공_02-배수공_배수공H_통영기초#11-97-1_평택#18,19건축대비공사(48개월)" xfId="1034" xr:uid="{00000000-0005-0000-0000-000058040000}"/>
    <cellStyle name="콤_01-토공_02-배수공_배수공H_통영기초#11-97-1_평택#18,19건축대비공사(48개월)-단가수정" xfId="1035" xr:uid="{00000000-0005-0000-0000-000059040000}"/>
    <cellStyle name="콤_01-토공_02-배수공_배수공H_통영기초#11-rev1" xfId="1036" xr:uid="{00000000-0005-0000-0000-00005A040000}"/>
    <cellStyle name="콤_01-토공_02-배수공_배수공H_통영기초#11-rev1_노임단가" xfId="1037" xr:uid="{00000000-0005-0000-0000-00005B040000}"/>
    <cellStyle name="콤_01-토공_02-배수공_배수공H_통영기초#11-rev1_통합내역서" xfId="1038" xr:uid="{00000000-0005-0000-0000-00005C040000}"/>
    <cellStyle name="콤_01-토공_02-배수공_배수공H_통영기초#11-rev1_통합내역서_평택#18,19건축대비공사(48개월)" xfId="1039" xr:uid="{00000000-0005-0000-0000-00005D040000}"/>
    <cellStyle name="콤_01-토공_02-배수공_배수공H_통영기초#11-rev1_통합내역서_평택#18,19건축대비공사(48개월)-단가수정" xfId="1040" xr:uid="{00000000-0005-0000-0000-00005E040000}"/>
    <cellStyle name="콤_01-토공_02-배수공_배수공H_통영기초#11-rev1_평택#18,19건축대비공사(48개월)" xfId="1041" xr:uid="{00000000-0005-0000-0000-00005F040000}"/>
    <cellStyle name="콤_01-토공_02-배수공_배수공H_통영기초#11-rev1_평택#18,19건축대비공사(48개월)-단가수정" xfId="1042" xr:uid="{00000000-0005-0000-0000-000060040000}"/>
    <cellStyle name="콤_01-토공_02-배수공_배수공H_통영기초#11-rev1_평택15-17본체내역서_rev5" xfId="1043" xr:uid="{00000000-0005-0000-0000-000061040000}"/>
    <cellStyle name="콤_01-토공_02-배수공_배수공H_통합내역서" xfId="1044" xr:uid="{00000000-0005-0000-0000-000062040000}"/>
    <cellStyle name="콤_01-토공_02-배수공_배수공H_평택#18,19건축대비공사(48개월)" xfId="1045" xr:uid="{00000000-0005-0000-0000-000063040000}"/>
    <cellStyle name="콤_01-토공_02-배수공_배수공H_평택#18,19건축대비공사(48개월)-단가수정" xfId="1046" xr:uid="{00000000-0005-0000-0000-000064040000}"/>
    <cellStyle name="콤_01-토공_02-배수공_배수공H_평택15-17본체내역서_rev5" xfId="1047" xr:uid="{00000000-0005-0000-0000-000065040000}"/>
    <cellStyle name="콤_01-토공_02-배수공_통영기초#11-97-1" xfId="1048" xr:uid="{00000000-0005-0000-0000-000066040000}"/>
    <cellStyle name="콤_01-토공_02-배수공_통영기초#11-97-1_평택#18,19건축대비공사(48개월)" xfId="1049" xr:uid="{00000000-0005-0000-0000-000067040000}"/>
    <cellStyle name="콤_01-토공_02-배수공_통영기초#11-97-1_평택#18,19건축대비공사(48개월)-단가수정" xfId="1050" xr:uid="{00000000-0005-0000-0000-000068040000}"/>
    <cellStyle name="콤_01-토공_02-배수공_통영기초#11-rev1" xfId="1051" xr:uid="{00000000-0005-0000-0000-000069040000}"/>
    <cellStyle name="콤_01-토공_02-배수공_통영기초#11-rev1_노임단가" xfId="1052" xr:uid="{00000000-0005-0000-0000-00006A040000}"/>
    <cellStyle name="콤_01-토공_02-배수공_통영기초#11-rev1_통합내역서" xfId="1053" xr:uid="{00000000-0005-0000-0000-00006B040000}"/>
    <cellStyle name="콤_01-토공_02-배수공_통영기초#11-rev1_통합내역서_평택#18,19건축대비공사(48개월)" xfId="1054" xr:uid="{00000000-0005-0000-0000-00006C040000}"/>
    <cellStyle name="콤_01-토공_02-배수공_통영기초#11-rev1_통합내역서_평택#18,19건축대비공사(48개월)-단가수정" xfId="1055" xr:uid="{00000000-0005-0000-0000-00006D040000}"/>
    <cellStyle name="콤_01-토공_02-배수공_통영기초#11-rev1_평택#18,19건축대비공사(48개월)" xfId="1056" xr:uid="{00000000-0005-0000-0000-00006E040000}"/>
    <cellStyle name="콤_01-토공_02-배수공_통영기초#11-rev1_평택#18,19건축대비공사(48개월)-단가수정" xfId="1057" xr:uid="{00000000-0005-0000-0000-00006F040000}"/>
    <cellStyle name="콤_01-토공_02-배수공_통영기초#11-rev1_평택15-17본체내역서_rev5" xfId="1058" xr:uid="{00000000-0005-0000-0000-000070040000}"/>
    <cellStyle name="콤_01-토공_02-배수공_통합내역서" xfId="1059" xr:uid="{00000000-0005-0000-0000-000071040000}"/>
    <cellStyle name="콤_01-토공_02-배수공_평택#18,19건축대비공사(48개월)" xfId="1060" xr:uid="{00000000-0005-0000-0000-000072040000}"/>
    <cellStyle name="콤_01-토공_02-배수공_평택#18,19건축대비공사(48개월)-단가수정" xfId="1061" xr:uid="{00000000-0005-0000-0000-000073040000}"/>
    <cellStyle name="콤_01-토공_02-배수공_평택15-17본체내역서_rev5" xfId="1062" xr:uid="{00000000-0005-0000-0000-000074040000}"/>
    <cellStyle name="콤_02-배수공" xfId="1063" xr:uid="{00000000-0005-0000-0000-000075040000}"/>
    <cellStyle name="콤_02-배수공_02-배수공" xfId="1064" xr:uid="{00000000-0005-0000-0000-000076040000}"/>
    <cellStyle name="콤_02-배수공_02-배수공_노임단가" xfId="1065" xr:uid="{00000000-0005-0000-0000-000077040000}"/>
    <cellStyle name="콤_02-배수공_02-배수공_배수공H" xfId="1066" xr:uid="{00000000-0005-0000-0000-000078040000}"/>
    <cellStyle name="콤_02-배수공_02-배수공_배수공H_노임단가" xfId="1067" xr:uid="{00000000-0005-0000-0000-000079040000}"/>
    <cellStyle name="콤_02-배수공_02-배수공_배수공H_통영기초#11-97-1" xfId="1068" xr:uid="{00000000-0005-0000-0000-00007A040000}"/>
    <cellStyle name="콤_02-배수공_02-배수공_배수공H_통영기초#11-97-1_평택#18,19건축대비공사(48개월)" xfId="1069" xr:uid="{00000000-0005-0000-0000-00007B040000}"/>
    <cellStyle name="콤_02-배수공_02-배수공_배수공H_통영기초#11-97-1_평택#18,19건축대비공사(48개월)-단가수정" xfId="1070" xr:uid="{00000000-0005-0000-0000-00007C040000}"/>
    <cellStyle name="콤_02-배수공_02-배수공_배수공H_통영기초#11-rev1" xfId="1071" xr:uid="{00000000-0005-0000-0000-00007D040000}"/>
    <cellStyle name="콤_02-배수공_02-배수공_배수공H_통영기초#11-rev1_노임단가" xfId="1072" xr:uid="{00000000-0005-0000-0000-00007E040000}"/>
    <cellStyle name="콤_02-배수공_02-배수공_배수공H_통영기초#11-rev1_통합내역서" xfId="1073" xr:uid="{00000000-0005-0000-0000-00007F040000}"/>
    <cellStyle name="콤_02-배수공_02-배수공_배수공H_통영기초#11-rev1_통합내역서_평택#18,19건축대비공사(48개월)" xfId="1074" xr:uid="{00000000-0005-0000-0000-000080040000}"/>
    <cellStyle name="콤_02-배수공_02-배수공_배수공H_통영기초#11-rev1_통합내역서_평택#18,19건축대비공사(48개월)-단가수정" xfId="1075" xr:uid="{00000000-0005-0000-0000-000081040000}"/>
    <cellStyle name="콤_02-배수공_02-배수공_배수공H_통영기초#11-rev1_평택#18,19건축대비공사(48개월)" xfId="1076" xr:uid="{00000000-0005-0000-0000-000082040000}"/>
    <cellStyle name="콤_02-배수공_02-배수공_배수공H_통영기초#11-rev1_평택#18,19건축대비공사(48개월)-단가수정" xfId="1077" xr:uid="{00000000-0005-0000-0000-000083040000}"/>
    <cellStyle name="콤_02-배수공_02-배수공_배수공H_통영기초#11-rev1_평택15-17본체내역서_rev5" xfId="1078" xr:uid="{00000000-0005-0000-0000-000084040000}"/>
    <cellStyle name="콤_02-배수공_02-배수공_배수공H_통합내역서" xfId="1079" xr:uid="{00000000-0005-0000-0000-000085040000}"/>
    <cellStyle name="콤_02-배수공_02-배수공_배수공H_평택#18,19건축대비공사(48개월)" xfId="1080" xr:uid="{00000000-0005-0000-0000-000086040000}"/>
    <cellStyle name="콤_02-배수공_02-배수공_배수공H_평택#18,19건축대비공사(48개월)-단가수정" xfId="1081" xr:uid="{00000000-0005-0000-0000-000087040000}"/>
    <cellStyle name="콤_02-배수공_02-배수공_배수공H_평택15-17본체내역서_rev5" xfId="1082" xr:uid="{00000000-0005-0000-0000-000088040000}"/>
    <cellStyle name="콤_02-배수공_02-배수공_통영기초#11-97-1" xfId="1083" xr:uid="{00000000-0005-0000-0000-000089040000}"/>
    <cellStyle name="콤_02-배수공_02-배수공_통영기초#11-97-1_평택#18,19건축대비공사(48개월)" xfId="1084" xr:uid="{00000000-0005-0000-0000-00008A040000}"/>
    <cellStyle name="콤_02-배수공_02-배수공_통영기초#11-97-1_평택#18,19건축대비공사(48개월)-단가수정" xfId="1085" xr:uid="{00000000-0005-0000-0000-00008B040000}"/>
    <cellStyle name="콤_02-배수공_02-배수공_통영기초#11-rev1" xfId="1086" xr:uid="{00000000-0005-0000-0000-00008C040000}"/>
    <cellStyle name="콤_02-배수공_02-배수공_통영기초#11-rev1_노임단가" xfId="1087" xr:uid="{00000000-0005-0000-0000-00008D040000}"/>
    <cellStyle name="콤_02-배수공_02-배수공_통영기초#11-rev1_통합내역서" xfId="1088" xr:uid="{00000000-0005-0000-0000-00008E040000}"/>
    <cellStyle name="콤_02-배수공_02-배수공_통영기초#11-rev1_통합내역서_평택#18,19건축대비공사(48개월)" xfId="1089" xr:uid="{00000000-0005-0000-0000-00008F040000}"/>
    <cellStyle name="콤_02-배수공_02-배수공_통영기초#11-rev1_통합내역서_평택#18,19건축대비공사(48개월)-단가수정" xfId="1090" xr:uid="{00000000-0005-0000-0000-000090040000}"/>
    <cellStyle name="콤_02-배수공_02-배수공_통영기초#11-rev1_평택#18,19건축대비공사(48개월)" xfId="1091" xr:uid="{00000000-0005-0000-0000-000091040000}"/>
    <cellStyle name="콤_02-배수공_02-배수공_통영기초#11-rev1_평택#18,19건축대비공사(48개월)-단가수정" xfId="1092" xr:uid="{00000000-0005-0000-0000-000092040000}"/>
    <cellStyle name="콤_02-배수공_02-배수공_통영기초#11-rev1_평택15-17본체내역서_rev5" xfId="1093" xr:uid="{00000000-0005-0000-0000-000093040000}"/>
    <cellStyle name="콤_02-배수공_02-배수공_통합내역서" xfId="1094" xr:uid="{00000000-0005-0000-0000-000094040000}"/>
    <cellStyle name="콤_02-배수공_02-배수공_평택#18,19건축대비공사(48개월)" xfId="1095" xr:uid="{00000000-0005-0000-0000-000095040000}"/>
    <cellStyle name="콤_02-배수공_02-배수공_평택#18,19건축대비공사(48개월)-단가수정" xfId="1096" xr:uid="{00000000-0005-0000-0000-000096040000}"/>
    <cellStyle name="콤_02-배수공_02-배수공_평택15-17본체내역서_rev5" xfId="1097" xr:uid="{00000000-0005-0000-0000-000097040000}"/>
    <cellStyle name="콤_02-배수공_노임단가" xfId="1098" xr:uid="{00000000-0005-0000-0000-000098040000}"/>
    <cellStyle name="콤_02-배수공_배수공H" xfId="1099" xr:uid="{00000000-0005-0000-0000-000099040000}"/>
    <cellStyle name="콤_02-배수공_배수공H_노임단가" xfId="1100" xr:uid="{00000000-0005-0000-0000-00009A040000}"/>
    <cellStyle name="콤_02-배수공_배수공H_통영기초#11-97-1" xfId="1101" xr:uid="{00000000-0005-0000-0000-00009B040000}"/>
    <cellStyle name="콤_02-배수공_배수공H_통영기초#11-97-1_평택#18,19건축대비공사(48개월)" xfId="1102" xr:uid="{00000000-0005-0000-0000-00009C040000}"/>
    <cellStyle name="콤_02-배수공_배수공H_통영기초#11-97-1_평택#18,19건축대비공사(48개월)-단가수정" xfId="1103" xr:uid="{00000000-0005-0000-0000-00009D040000}"/>
    <cellStyle name="콤_02-배수공_배수공H_통영기초#11-rev1" xfId="1104" xr:uid="{00000000-0005-0000-0000-00009E040000}"/>
    <cellStyle name="콤_02-배수공_배수공H_통영기초#11-rev1_노임단가" xfId="1105" xr:uid="{00000000-0005-0000-0000-00009F040000}"/>
    <cellStyle name="콤_02-배수공_배수공H_통영기초#11-rev1_통합내역서" xfId="1106" xr:uid="{00000000-0005-0000-0000-0000A0040000}"/>
    <cellStyle name="콤_02-배수공_배수공H_통영기초#11-rev1_통합내역서_평택#18,19건축대비공사(48개월)" xfId="1107" xr:uid="{00000000-0005-0000-0000-0000A1040000}"/>
    <cellStyle name="콤_02-배수공_배수공H_통영기초#11-rev1_통합내역서_평택#18,19건축대비공사(48개월)-단가수정" xfId="1108" xr:uid="{00000000-0005-0000-0000-0000A2040000}"/>
    <cellStyle name="콤_02-배수공_배수공H_통영기초#11-rev1_평택#18,19건축대비공사(48개월)" xfId="1109" xr:uid="{00000000-0005-0000-0000-0000A3040000}"/>
    <cellStyle name="콤_02-배수공_배수공H_통영기초#11-rev1_평택#18,19건축대비공사(48개월)-단가수정" xfId="1110" xr:uid="{00000000-0005-0000-0000-0000A4040000}"/>
    <cellStyle name="콤_02-배수공_배수공H_통영기초#11-rev1_평택15-17본체내역서_rev5" xfId="1111" xr:uid="{00000000-0005-0000-0000-0000A5040000}"/>
    <cellStyle name="콤_02-배수공_배수공H_통합내역서" xfId="1112" xr:uid="{00000000-0005-0000-0000-0000A6040000}"/>
    <cellStyle name="콤_02-배수공_배수공H_평택#18,19건축대비공사(48개월)" xfId="1113" xr:uid="{00000000-0005-0000-0000-0000A7040000}"/>
    <cellStyle name="콤_02-배수공_배수공H_평택#18,19건축대비공사(48개월)-단가수정" xfId="1114" xr:uid="{00000000-0005-0000-0000-0000A8040000}"/>
    <cellStyle name="콤_02-배수공_배수공H_평택15-17본체내역서_rev5" xfId="1115" xr:uid="{00000000-0005-0000-0000-0000A9040000}"/>
    <cellStyle name="콤_02-배수공_통영기초#11-97-1" xfId="1116" xr:uid="{00000000-0005-0000-0000-0000AA040000}"/>
    <cellStyle name="콤_02-배수공_통영기초#11-97-1_평택#18,19건축대비공사(48개월)" xfId="1117" xr:uid="{00000000-0005-0000-0000-0000AB040000}"/>
    <cellStyle name="콤_02-배수공_통영기초#11-97-1_평택#18,19건축대비공사(48개월)-단가수정" xfId="1118" xr:uid="{00000000-0005-0000-0000-0000AC040000}"/>
    <cellStyle name="콤_02-배수공_통영기초#11-rev1" xfId="1119" xr:uid="{00000000-0005-0000-0000-0000AD040000}"/>
    <cellStyle name="콤_02-배수공_통영기초#11-rev1_노임단가" xfId="1120" xr:uid="{00000000-0005-0000-0000-0000AE040000}"/>
    <cellStyle name="콤_02-배수공_통영기초#11-rev1_통합내역서" xfId="1121" xr:uid="{00000000-0005-0000-0000-0000AF040000}"/>
    <cellStyle name="콤_02-배수공_통영기초#11-rev1_통합내역서_평택#18,19건축대비공사(48개월)" xfId="1122" xr:uid="{00000000-0005-0000-0000-0000B0040000}"/>
    <cellStyle name="콤_02-배수공_통영기초#11-rev1_통합내역서_평택#18,19건축대비공사(48개월)-단가수정" xfId="1123" xr:uid="{00000000-0005-0000-0000-0000B1040000}"/>
    <cellStyle name="콤_02-배수공_통영기초#11-rev1_평택#18,19건축대비공사(48개월)" xfId="1124" xr:uid="{00000000-0005-0000-0000-0000B2040000}"/>
    <cellStyle name="콤_02-배수공_통영기초#11-rev1_평택#18,19건축대비공사(48개월)-단가수정" xfId="1125" xr:uid="{00000000-0005-0000-0000-0000B3040000}"/>
    <cellStyle name="콤_02-배수공_통영기초#11-rev1_평택15-17본체내역서_rev5" xfId="1126" xr:uid="{00000000-0005-0000-0000-0000B4040000}"/>
    <cellStyle name="콤_02-배수공_통합내역서" xfId="1127" xr:uid="{00000000-0005-0000-0000-0000B5040000}"/>
    <cellStyle name="콤_02-배수공_평택#18,19건축대비공사(48개월)" xfId="1128" xr:uid="{00000000-0005-0000-0000-0000B6040000}"/>
    <cellStyle name="콤_02-배수공_평택#18,19건축대비공사(48개월)-단가수정" xfId="1129" xr:uid="{00000000-0005-0000-0000-0000B7040000}"/>
    <cellStyle name="콤_02-배수공_평택15-17본체내역서_rev5" xfId="1130" xr:uid="{00000000-0005-0000-0000-0000B8040000}"/>
    <cellStyle name="콤_04-포장공_02-배수공" xfId="1131" xr:uid="{00000000-0005-0000-0000-0000B9040000}"/>
    <cellStyle name="콤_04-포장공_02-배수공_노임단가" xfId="1132" xr:uid="{00000000-0005-0000-0000-0000BA040000}"/>
    <cellStyle name="콤_04-포장공_02-배수공_배수공H" xfId="1133" xr:uid="{00000000-0005-0000-0000-0000BB040000}"/>
    <cellStyle name="콤_04-포장공_02-배수공_배수공H_노임단가" xfId="1134" xr:uid="{00000000-0005-0000-0000-0000BC040000}"/>
    <cellStyle name="콤_04-포장공_02-배수공_배수공H_통영기초#11-97-1" xfId="1135" xr:uid="{00000000-0005-0000-0000-0000BD040000}"/>
    <cellStyle name="콤_04-포장공_02-배수공_배수공H_통영기초#11-97-1_평택#18,19건축대비공사(48개월)" xfId="1136" xr:uid="{00000000-0005-0000-0000-0000BE040000}"/>
    <cellStyle name="콤_04-포장공_02-배수공_배수공H_통영기초#11-97-1_평택#18,19건축대비공사(48개월)-단가수정" xfId="1137" xr:uid="{00000000-0005-0000-0000-0000BF040000}"/>
    <cellStyle name="콤_04-포장공_02-배수공_배수공H_통영기초#11-rev1" xfId="1138" xr:uid="{00000000-0005-0000-0000-0000C0040000}"/>
    <cellStyle name="콤_04-포장공_02-배수공_배수공H_통영기초#11-rev1_노임단가" xfId="1139" xr:uid="{00000000-0005-0000-0000-0000C1040000}"/>
    <cellStyle name="콤_04-포장공_02-배수공_배수공H_통영기초#11-rev1_통합내역서" xfId="1140" xr:uid="{00000000-0005-0000-0000-0000C2040000}"/>
    <cellStyle name="콤_04-포장공_02-배수공_배수공H_통영기초#11-rev1_통합내역서_평택#18,19건축대비공사(48개월)" xfId="1141" xr:uid="{00000000-0005-0000-0000-0000C3040000}"/>
    <cellStyle name="콤_04-포장공_02-배수공_배수공H_통영기초#11-rev1_통합내역서_평택#18,19건축대비공사(48개월)-단가수정" xfId="1142" xr:uid="{00000000-0005-0000-0000-0000C4040000}"/>
    <cellStyle name="콤_04-포장공_02-배수공_배수공H_통영기초#11-rev1_평택#18,19건축대비공사(48개월)" xfId="1143" xr:uid="{00000000-0005-0000-0000-0000C5040000}"/>
    <cellStyle name="콤_04-포장공_02-배수공_배수공H_통영기초#11-rev1_평택#18,19건축대비공사(48개월)-단가수정" xfId="1144" xr:uid="{00000000-0005-0000-0000-0000C6040000}"/>
    <cellStyle name="콤_04-포장공_02-배수공_배수공H_통영기초#11-rev1_평택15-17본체내역서_rev5" xfId="1145" xr:uid="{00000000-0005-0000-0000-0000C7040000}"/>
    <cellStyle name="콤_04-포장공_02-배수공_배수공H_통합내역서" xfId="1146" xr:uid="{00000000-0005-0000-0000-0000C8040000}"/>
    <cellStyle name="콤_04-포장공_02-배수공_배수공H_평택#18,19건축대비공사(48개월)" xfId="1147" xr:uid="{00000000-0005-0000-0000-0000C9040000}"/>
    <cellStyle name="콤_04-포장공_02-배수공_배수공H_평택#18,19건축대비공사(48개월)-단가수정" xfId="1148" xr:uid="{00000000-0005-0000-0000-0000CA040000}"/>
    <cellStyle name="콤_04-포장공_02-배수공_배수공H_평택15-17본체내역서_rev5" xfId="1149" xr:uid="{00000000-0005-0000-0000-0000CB040000}"/>
    <cellStyle name="콤_04-포장공_02-배수공_통영기초#11-97-1" xfId="1150" xr:uid="{00000000-0005-0000-0000-0000CC040000}"/>
    <cellStyle name="콤_04-포장공_02-배수공_통영기초#11-97-1_평택#18,19건축대비공사(48개월)" xfId="1151" xr:uid="{00000000-0005-0000-0000-0000CD040000}"/>
    <cellStyle name="콤_04-포장공_02-배수공_통영기초#11-97-1_평택#18,19건축대비공사(48개월)-단가수정" xfId="1152" xr:uid="{00000000-0005-0000-0000-0000CE040000}"/>
    <cellStyle name="콤_04-포장공_02-배수공_통영기초#11-rev1" xfId="1153" xr:uid="{00000000-0005-0000-0000-0000CF040000}"/>
    <cellStyle name="콤_04-포장공_02-배수공_통영기초#11-rev1_노임단가" xfId="1154" xr:uid="{00000000-0005-0000-0000-0000D0040000}"/>
    <cellStyle name="콤_04-포장공_02-배수공_통영기초#11-rev1_통합내역서" xfId="1155" xr:uid="{00000000-0005-0000-0000-0000D1040000}"/>
    <cellStyle name="콤_04-포장공_02-배수공_통영기초#11-rev1_통합내역서_평택#18,19건축대비공사(48개월)" xfId="1156" xr:uid="{00000000-0005-0000-0000-0000D2040000}"/>
    <cellStyle name="콤_04-포장공_02-배수공_통영기초#11-rev1_통합내역서_평택#18,19건축대비공사(48개월)-단가수정" xfId="1157" xr:uid="{00000000-0005-0000-0000-0000D3040000}"/>
    <cellStyle name="콤_04-포장공_02-배수공_통영기초#11-rev1_평택#18,19건축대비공사(48개월)" xfId="1158" xr:uid="{00000000-0005-0000-0000-0000D4040000}"/>
    <cellStyle name="콤_04-포장공_02-배수공_통영기초#11-rev1_평택#18,19건축대비공사(48개월)-단가수정" xfId="1159" xr:uid="{00000000-0005-0000-0000-0000D5040000}"/>
    <cellStyle name="콤_04-포장공_02-배수공_통영기초#11-rev1_평택15-17본체내역서_rev5" xfId="1160" xr:uid="{00000000-0005-0000-0000-0000D6040000}"/>
    <cellStyle name="콤_04-포장공_02-배수공_통합내역서" xfId="1161" xr:uid="{00000000-0005-0000-0000-0000D7040000}"/>
    <cellStyle name="콤_04-포장공_02-배수공_평택#18,19건축대비공사(48개월)" xfId="1162" xr:uid="{00000000-0005-0000-0000-0000D8040000}"/>
    <cellStyle name="콤_04-포장공_02-배수공_평택#18,19건축대비공사(48개월)-단가수정" xfId="1163" xr:uid="{00000000-0005-0000-0000-0000D9040000}"/>
    <cellStyle name="콤_04-포장공_02-배수공_평택15-17본체내역서_rev5" xfId="1164" xr:uid="{00000000-0005-0000-0000-0000DA040000}"/>
    <cellStyle name="콤_06-부대공_02-배수공" xfId="1165" xr:uid="{00000000-0005-0000-0000-0000DB040000}"/>
    <cellStyle name="콤_06-부대공_02-배수공_노임단가" xfId="1166" xr:uid="{00000000-0005-0000-0000-0000DC040000}"/>
    <cellStyle name="콤_06-부대공_02-배수공_배수공H" xfId="1167" xr:uid="{00000000-0005-0000-0000-0000DD040000}"/>
    <cellStyle name="콤_06-부대공_02-배수공_배수공H_노임단가" xfId="1168" xr:uid="{00000000-0005-0000-0000-0000DE040000}"/>
    <cellStyle name="콤_06-부대공_02-배수공_배수공H_통영기초#11-97-1" xfId="1169" xr:uid="{00000000-0005-0000-0000-0000DF040000}"/>
    <cellStyle name="콤_06-부대공_02-배수공_배수공H_통영기초#11-97-1_평택#18,19건축대비공사(48개월)" xfId="1170" xr:uid="{00000000-0005-0000-0000-0000E0040000}"/>
    <cellStyle name="콤_06-부대공_02-배수공_배수공H_통영기초#11-97-1_평택#18,19건축대비공사(48개월)-단가수정" xfId="1171" xr:uid="{00000000-0005-0000-0000-0000E1040000}"/>
    <cellStyle name="콤_06-부대공_02-배수공_배수공H_통영기초#11-rev1" xfId="1172" xr:uid="{00000000-0005-0000-0000-0000E2040000}"/>
    <cellStyle name="콤_06-부대공_02-배수공_배수공H_통영기초#11-rev1_노임단가" xfId="1173" xr:uid="{00000000-0005-0000-0000-0000E3040000}"/>
    <cellStyle name="콤_06-부대공_02-배수공_배수공H_통영기초#11-rev1_통합내역서" xfId="1174" xr:uid="{00000000-0005-0000-0000-0000E4040000}"/>
    <cellStyle name="콤_06-부대공_02-배수공_배수공H_통영기초#11-rev1_통합내역서_평택#18,19건축대비공사(48개월)" xfId="1175" xr:uid="{00000000-0005-0000-0000-0000E5040000}"/>
    <cellStyle name="콤_06-부대공_02-배수공_배수공H_통영기초#11-rev1_통합내역서_평택#18,19건축대비공사(48개월)-단가수정" xfId="1176" xr:uid="{00000000-0005-0000-0000-0000E6040000}"/>
    <cellStyle name="콤_06-부대공_02-배수공_배수공H_통영기초#11-rev1_평택#18,19건축대비공사(48개월)" xfId="1177" xr:uid="{00000000-0005-0000-0000-0000E7040000}"/>
    <cellStyle name="콤_06-부대공_02-배수공_배수공H_통영기초#11-rev1_평택#18,19건축대비공사(48개월)-단가수정" xfId="1178" xr:uid="{00000000-0005-0000-0000-0000E8040000}"/>
    <cellStyle name="콤_06-부대공_02-배수공_배수공H_통영기초#11-rev1_평택15-17본체내역서_rev5" xfId="1179" xr:uid="{00000000-0005-0000-0000-0000E9040000}"/>
    <cellStyle name="콤_06-부대공_02-배수공_배수공H_통합내역서" xfId="1180" xr:uid="{00000000-0005-0000-0000-0000EA040000}"/>
    <cellStyle name="콤_06-부대공_02-배수공_배수공H_평택#18,19건축대비공사(48개월)" xfId="1181" xr:uid="{00000000-0005-0000-0000-0000EB040000}"/>
    <cellStyle name="콤_06-부대공_02-배수공_배수공H_평택#18,19건축대비공사(48개월)-단가수정" xfId="1182" xr:uid="{00000000-0005-0000-0000-0000EC040000}"/>
    <cellStyle name="콤_06-부대공_02-배수공_배수공H_평택15-17본체내역서_rev5" xfId="1183" xr:uid="{00000000-0005-0000-0000-0000ED040000}"/>
    <cellStyle name="콤_06-부대공_02-배수공_통영기초#11-97-1" xfId="1184" xr:uid="{00000000-0005-0000-0000-0000EE040000}"/>
    <cellStyle name="콤_06-부대공_02-배수공_통영기초#11-97-1_평택#18,19건축대비공사(48개월)" xfId="1185" xr:uid="{00000000-0005-0000-0000-0000EF040000}"/>
    <cellStyle name="콤_06-부대공_02-배수공_통영기초#11-97-1_평택#18,19건축대비공사(48개월)-단가수정" xfId="1186" xr:uid="{00000000-0005-0000-0000-0000F0040000}"/>
    <cellStyle name="콤_06-부대공_02-배수공_통영기초#11-rev1" xfId="1187" xr:uid="{00000000-0005-0000-0000-0000F1040000}"/>
    <cellStyle name="콤_06-부대공_02-배수공_통영기초#11-rev1_노임단가" xfId="1188" xr:uid="{00000000-0005-0000-0000-0000F2040000}"/>
    <cellStyle name="콤_06-부대공_02-배수공_통영기초#11-rev1_통합내역서" xfId="1189" xr:uid="{00000000-0005-0000-0000-0000F3040000}"/>
    <cellStyle name="콤_06-부대공_02-배수공_통영기초#11-rev1_통합내역서_평택#18,19건축대비공사(48개월)" xfId="1190" xr:uid="{00000000-0005-0000-0000-0000F4040000}"/>
    <cellStyle name="콤_06-부대공_02-배수공_통영기초#11-rev1_통합내역서_평택#18,19건축대비공사(48개월)-단가수정" xfId="1191" xr:uid="{00000000-0005-0000-0000-0000F5040000}"/>
    <cellStyle name="콤_06-부대공_02-배수공_통영기초#11-rev1_평택#18,19건축대비공사(48개월)" xfId="1192" xr:uid="{00000000-0005-0000-0000-0000F6040000}"/>
    <cellStyle name="콤_06-부대공_02-배수공_통영기초#11-rev1_평택#18,19건축대비공사(48개월)-단가수정" xfId="1193" xr:uid="{00000000-0005-0000-0000-0000F7040000}"/>
    <cellStyle name="콤_06-부대공_02-배수공_통영기초#11-rev1_평택15-17본체내역서_rev5" xfId="1194" xr:uid="{00000000-0005-0000-0000-0000F8040000}"/>
    <cellStyle name="콤_06-부대공_02-배수공_통합내역서" xfId="1195" xr:uid="{00000000-0005-0000-0000-0000F9040000}"/>
    <cellStyle name="콤_06-부대공_02-배수공_평택#18,19건축대비공사(48개월)" xfId="1196" xr:uid="{00000000-0005-0000-0000-0000FA040000}"/>
    <cellStyle name="콤_06-부대공_02-배수공_평택#18,19건축대비공사(48개월)-단가수정" xfId="1197" xr:uid="{00000000-0005-0000-0000-0000FB040000}"/>
    <cellStyle name="콤_06-부대공_02-배수공_평택15-17본체내역서_rev5" xfId="1198" xr:uid="{00000000-0005-0000-0000-0000FC040000}"/>
    <cellStyle name="콤_수량산출서(수정)_01-토공_02-배수공" xfId="1199" xr:uid="{00000000-0005-0000-0000-0000FD040000}"/>
    <cellStyle name="콤_수량산출서(수정)_01-토공_02-배수공_노임단가" xfId="1200" xr:uid="{00000000-0005-0000-0000-0000FE040000}"/>
    <cellStyle name="콤_수량산출서(수정)_01-토공_02-배수공_배수공H" xfId="1201" xr:uid="{00000000-0005-0000-0000-0000FF040000}"/>
    <cellStyle name="콤_수량산출서(수정)_01-토공_02-배수공_배수공H_노임단가" xfId="1202" xr:uid="{00000000-0005-0000-0000-000000050000}"/>
    <cellStyle name="콤_수량산출서(수정)_01-토공_02-배수공_배수공H_통영기초#11-97-1" xfId="1203" xr:uid="{00000000-0005-0000-0000-000001050000}"/>
    <cellStyle name="콤_수량산출서(수정)_01-토공_02-배수공_배수공H_통영기초#11-97-1_평택#18,19건축대비공사(48개월)" xfId="1204" xr:uid="{00000000-0005-0000-0000-000002050000}"/>
    <cellStyle name="콤_수량산출서(수정)_01-토공_02-배수공_배수공H_통영기초#11-97-1_평택#18,19건축대비공사(48개월)-단가수정" xfId="1205" xr:uid="{00000000-0005-0000-0000-000003050000}"/>
    <cellStyle name="콤_수량산출서(수정)_01-토공_02-배수공_배수공H_통영기초#11-rev1" xfId="1206" xr:uid="{00000000-0005-0000-0000-000004050000}"/>
    <cellStyle name="콤_수량산출서(수정)_01-토공_02-배수공_배수공H_통영기초#11-rev1_노임단가" xfId="1207" xr:uid="{00000000-0005-0000-0000-000005050000}"/>
    <cellStyle name="콤_수량산출서(수정)_01-토공_02-배수공_배수공H_통영기초#11-rev1_통합내역서" xfId="1208" xr:uid="{00000000-0005-0000-0000-000006050000}"/>
    <cellStyle name="콤_수량산출서(수정)_01-토공_02-배수공_배수공H_통영기초#11-rev1_통합내역서_평택#18,19건축대비공사(48개월)" xfId="1209" xr:uid="{00000000-0005-0000-0000-000007050000}"/>
    <cellStyle name="콤_수량산출서(수정)_01-토공_02-배수공_배수공H_통영기초#11-rev1_통합내역서_평택#18,19건축대비공사(48개월)-단가수정" xfId="1210" xr:uid="{00000000-0005-0000-0000-000008050000}"/>
    <cellStyle name="콤_수량산출서(수정)_01-토공_02-배수공_배수공H_통영기초#11-rev1_평택#18,19건축대비공사(48개월)" xfId="1211" xr:uid="{00000000-0005-0000-0000-000009050000}"/>
    <cellStyle name="콤_수량산출서(수정)_01-토공_02-배수공_배수공H_통영기초#11-rev1_평택#18,19건축대비공사(48개월)-단가수정" xfId="1212" xr:uid="{00000000-0005-0000-0000-00000A050000}"/>
    <cellStyle name="콤_수량산출서(수정)_01-토공_02-배수공_배수공H_통영기초#11-rev1_평택15-17본체내역서_rev5" xfId="1213" xr:uid="{00000000-0005-0000-0000-00000B050000}"/>
    <cellStyle name="콤_수량산출서(수정)_01-토공_02-배수공_배수공H_통합내역서" xfId="1214" xr:uid="{00000000-0005-0000-0000-00000C050000}"/>
    <cellStyle name="콤_수량산출서(수정)_01-토공_02-배수공_배수공H_평택#18,19건축대비공사(48개월)" xfId="1215" xr:uid="{00000000-0005-0000-0000-00000D050000}"/>
    <cellStyle name="콤_수량산출서(수정)_01-토공_02-배수공_배수공H_평택#18,19건축대비공사(48개월)-단가수정" xfId="1216" xr:uid="{00000000-0005-0000-0000-00000E050000}"/>
    <cellStyle name="콤_수량산출서(수정)_01-토공_02-배수공_배수공H_평택15-17본체내역서_rev5" xfId="1217" xr:uid="{00000000-0005-0000-0000-00000F050000}"/>
    <cellStyle name="콤_수량산출서(수정)_01-토공_02-배수공_통영기초#11-97-1" xfId="1218" xr:uid="{00000000-0005-0000-0000-000010050000}"/>
    <cellStyle name="콤_수량산출서(수정)_01-토공_02-배수공_통영기초#11-97-1_평택#18,19건축대비공사(48개월)" xfId="1219" xr:uid="{00000000-0005-0000-0000-000011050000}"/>
    <cellStyle name="콤_수량산출서(수정)_01-토공_02-배수공_통영기초#11-97-1_평택#18,19건축대비공사(48개월)-단가수정" xfId="1220" xr:uid="{00000000-0005-0000-0000-000012050000}"/>
    <cellStyle name="콤_수량산출서(수정)_01-토공_02-배수공_통영기초#11-rev1" xfId="1221" xr:uid="{00000000-0005-0000-0000-000013050000}"/>
    <cellStyle name="콤_수량산출서(수정)_01-토공_02-배수공_통영기초#11-rev1_노임단가" xfId="1222" xr:uid="{00000000-0005-0000-0000-000014050000}"/>
    <cellStyle name="콤_수량산출서(수정)_01-토공_02-배수공_통영기초#11-rev1_통합내역서" xfId="1223" xr:uid="{00000000-0005-0000-0000-000015050000}"/>
    <cellStyle name="콤_수량산출서(수정)_01-토공_02-배수공_통영기초#11-rev1_통합내역서_평택#18,19건축대비공사(48개월)" xfId="1224" xr:uid="{00000000-0005-0000-0000-000016050000}"/>
    <cellStyle name="콤_수량산출서(수정)_01-토공_02-배수공_통영기초#11-rev1_통합내역서_평택#18,19건축대비공사(48개월)-단가수정" xfId="1225" xr:uid="{00000000-0005-0000-0000-000017050000}"/>
    <cellStyle name="콤_수량산출서(수정)_01-토공_02-배수공_통영기초#11-rev1_평택#18,19건축대비공사(48개월)" xfId="1226" xr:uid="{00000000-0005-0000-0000-000018050000}"/>
    <cellStyle name="콤_수량산출서(수정)_01-토공_02-배수공_통영기초#11-rev1_평택#18,19건축대비공사(48개월)-단가수정" xfId="1227" xr:uid="{00000000-0005-0000-0000-000019050000}"/>
    <cellStyle name="콤_수량산출서(수정)_01-토공_02-배수공_통영기초#11-rev1_평택15-17본체내역서_rev5" xfId="1228" xr:uid="{00000000-0005-0000-0000-00001A050000}"/>
    <cellStyle name="콤_수량산출서(수정)_01-토공_02-배수공_통합내역서" xfId="1229" xr:uid="{00000000-0005-0000-0000-00001B050000}"/>
    <cellStyle name="콤_수량산출서(수정)_01-토공_02-배수공_평택#18,19건축대비공사(48개월)" xfId="1230" xr:uid="{00000000-0005-0000-0000-00001C050000}"/>
    <cellStyle name="콤_수량산출서(수정)_01-토공_02-배수공_평택#18,19건축대비공사(48개월)-단가수정" xfId="1231" xr:uid="{00000000-0005-0000-0000-00001D050000}"/>
    <cellStyle name="콤_수량산출서(수정)_01-토공_02-배수공_평택15-17본체내역서_rev5" xfId="1232" xr:uid="{00000000-0005-0000-0000-00001E050000}"/>
    <cellStyle name="콤_수량산출서(수정)_02-배수공" xfId="1233" xr:uid="{00000000-0005-0000-0000-00001F050000}"/>
    <cellStyle name="콤_수량산출서(수정)_02-배수공_02-배수공" xfId="1234" xr:uid="{00000000-0005-0000-0000-000020050000}"/>
    <cellStyle name="콤_수량산출서(수정)_02-배수공_02-배수공_노임단가" xfId="1235" xr:uid="{00000000-0005-0000-0000-000021050000}"/>
    <cellStyle name="콤_수량산출서(수정)_02-배수공_02-배수공_배수공H" xfId="1236" xr:uid="{00000000-0005-0000-0000-000022050000}"/>
    <cellStyle name="콤_수량산출서(수정)_02-배수공_02-배수공_배수공H_노임단가" xfId="1237" xr:uid="{00000000-0005-0000-0000-000023050000}"/>
    <cellStyle name="콤_수량산출서(수정)_02-배수공_02-배수공_배수공H_통영기초#11-97-1" xfId="1238" xr:uid="{00000000-0005-0000-0000-000024050000}"/>
    <cellStyle name="콤_수량산출서(수정)_02-배수공_02-배수공_배수공H_통영기초#11-97-1_평택#18,19건축대비공사(48개월)" xfId="1239" xr:uid="{00000000-0005-0000-0000-000025050000}"/>
    <cellStyle name="콤_수량산출서(수정)_02-배수공_02-배수공_배수공H_통영기초#11-97-1_평택#18,19건축대비공사(48개월)-단가수정" xfId="1240" xr:uid="{00000000-0005-0000-0000-000026050000}"/>
    <cellStyle name="콤_수량산출서(수정)_02-배수공_02-배수공_배수공H_통영기초#11-rev1" xfId="1241" xr:uid="{00000000-0005-0000-0000-000027050000}"/>
    <cellStyle name="콤_수량산출서(수정)_02-배수공_02-배수공_배수공H_통영기초#11-rev1_노임단가" xfId="1242" xr:uid="{00000000-0005-0000-0000-000028050000}"/>
    <cellStyle name="콤_수량산출서(수정)_02-배수공_02-배수공_배수공H_통영기초#11-rev1_통합내역서" xfId="1243" xr:uid="{00000000-0005-0000-0000-000029050000}"/>
    <cellStyle name="콤_수량산출서(수정)_02-배수공_02-배수공_배수공H_통영기초#11-rev1_통합내역서_평택#18,19건축대비공사(48개월)" xfId="1244" xr:uid="{00000000-0005-0000-0000-00002A050000}"/>
    <cellStyle name="콤_수량산출서(수정)_02-배수공_02-배수공_배수공H_통영기초#11-rev1_통합내역서_평택#18,19건축대비공사(48개월)-단가수정" xfId="1245" xr:uid="{00000000-0005-0000-0000-00002B050000}"/>
    <cellStyle name="콤_수량산출서(수정)_02-배수공_02-배수공_배수공H_통영기초#11-rev1_평택#18,19건축대비공사(48개월)" xfId="1246" xr:uid="{00000000-0005-0000-0000-00002C050000}"/>
    <cellStyle name="콤_수량산출서(수정)_02-배수공_02-배수공_배수공H_통영기초#11-rev1_평택#18,19건축대비공사(48개월)-단가수정" xfId="1247" xr:uid="{00000000-0005-0000-0000-00002D050000}"/>
    <cellStyle name="콤_수량산출서(수정)_02-배수공_02-배수공_배수공H_통영기초#11-rev1_평택15-17본체내역서_rev5" xfId="1248" xr:uid="{00000000-0005-0000-0000-00002E050000}"/>
    <cellStyle name="콤_수량산출서(수정)_02-배수공_02-배수공_배수공H_통합내역서" xfId="1249" xr:uid="{00000000-0005-0000-0000-00002F050000}"/>
    <cellStyle name="콤_수량산출서(수정)_02-배수공_02-배수공_배수공H_평택#18,19건축대비공사(48개월)" xfId="1250" xr:uid="{00000000-0005-0000-0000-000030050000}"/>
    <cellStyle name="콤_수량산출서(수정)_02-배수공_02-배수공_배수공H_평택#18,19건축대비공사(48개월)-단가수정" xfId="1251" xr:uid="{00000000-0005-0000-0000-000031050000}"/>
    <cellStyle name="콤_수량산출서(수정)_02-배수공_02-배수공_배수공H_평택15-17본체내역서_rev5" xfId="1252" xr:uid="{00000000-0005-0000-0000-000032050000}"/>
    <cellStyle name="콤_수량산출서(수정)_02-배수공_02-배수공_통영기초#11-97-1" xfId="1253" xr:uid="{00000000-0005-0000-0000-000033050000}"/>
    <cellStyle name="콤_수량산출서(수정)_02-배수공_02-배수공_통영기초#11-97-1_평택#18,19건축대비공사(48개월)" xfId="1254" xr:uid="{00000000-0005-0000-0000-000034050000}"/>
    <cellStyle name="콤_수량산출서(수정)_02-배수공_02-배수공_통영기초#11-97-1_평택#18,19건축대비공사(48개월)-단가수정" xfId="1255" xr:uid="{00000000-0005-0000-0000-000035050000}"/>
    <cellStyle name="콤_수량산출서(수정)_02-배수공_02-배수공_통영기초#11-rev1" xfId="1256" xr:uid="{00000000-0005-0000-0000-000036050000}"/>
    <cellStyle name="콤_수량산출서(수정)_02-배수공_02-배수공_통영기초#11-rev1_노임단가" xfId="1257" xr:uid="{00000000-0005-0000-0000-000037050000}"/>
    <cellStyle name="콤_수량산출서(수정)_02-배수공_02-배수공_통영기초#11-rev1_통합내역서" xfId="1258" xr:uid="{00000000-0005-0000-0000-000038050000}"/>
    <cellStyle name="콤_수량산출서(수정)_02-배수공_02-배수공_통영기초#11-rev1_통합내역서_평택#18,19건축대비공사(48개월)" xfId="1259" xr:uid="{00000000-0005-0000-0000-000039050000}"/>
    <cellStyle name="콤_수량산출서(수정)_02-배수공_02-배수공_통영기초#11-rev1_통합내역서_평택#18,19건축대비공사(48개월)-단가수정" xfId="1260" xr:uid="{00000000-0005-0000-0000-00003A050000}"/>
    <cellStyle name="콤_수량산출서(수정)_02-배수공_02-배수공_통영기초#11-rev1_평택#18,19건축대비공사(48개월)" xfId="1261" xr:uid="{00000000-0005-0000-0000-00003B050000}"/>
    <cellStyle name="콤_수량산출서(수정)_02-배수공_02-배수공_통영기초#11-rev1_평택#18,19건축대비공사(48개월)-단가수정" xfId="1262" xr:uid="{00000000-0005-0000-0000-00003C050000}"/>
    <cellStyle name="콤_수량산출서(수정)_02-배수공_02-배수공_통영기초#11-rev1_평택15-17본체내역서_rev5" xfId="1263" xr:uid="{00000000-0005-0000-0000-00003D050000}"/>
    <cellStyle name="콤_수량산출서(수정)_02-배수공_02-배수공_통합내역서" xfId="1264" xr:uid="{00000000-0005-0000-0000-00003E050000}"/>
    <cellStyle name="콤_수량산출서(수정)_02-배수공_02-배수공_평택#18,19건축대비공사(48개월)" xfId="1265" xr:uid="{00000000-0005-0000-0000-00003F050000}"/>
    <cellStyle name="콤_수량산출서(수정)_02-배수공_02-배수공_평택#18,19건축대비공사(48개월)-단가수정" xfId="1266" xr:uid="{00000000-0005-0000-0000-000040050000}"/>
    <cellStyle name="콤_수량산출서(수정)_02-배수공_02-배수공_평택15-17본체내역서_rev5" xfId="1267" xr:uid="{00000000-0005-0000-0000-000041050000}"/>
    <cellStyle name="콤_수량산출서(수정)_02-배수공_노임단가" xfId="1268" xr:uid="{00000000-0005-0000-0000-000042050000}"/>
    <cellStyle name="콤_수량산출서(수정)_02-배수공_배수공H" xfId="1269" xr:uid="{00000000-0005-0000-0000-000043050000}"/>
    <cellStyle name="콤_수량산출서(수정)_02-배수공_배수공H_노임단가" xfId="1270" xr:uid="{00000000-0005-0000-0000-000044050000}"/>
    <cellStyle name="콤_수량산출서(수정)_02-배수공_배수공H_통영기초#11-97-1" xfId="1271" xr:uid="{00000000-0005-0000-0000-000045050000}"/>
    <cellStyle name="콤_수량산출서(수정)_02-배수공_배수공H_통영기초#11-97-1_평택#18,19건축대비공사(48개월)" xfId="1272" xr:uid="{00000000-0005-0000-0000-000046050000}"/>
    <cellStyle name="콤_수량산출서(수정)_02-배수공_배수공H_통영기초#11-97-1_평택#18,19건축대비공사(48개월)-단가수정" xfId="1273" xr:uid="{00000000-0005-0000-0000-000047050000}"/>
    <cellStyle name="콤_수량산출서(수정)_02-배수공_배수공H_통영기초#11-rev1" xfId="1274" xr:uid="{00000000-0005-0000-0000-000048050000}"/>
    <cellStyle name="콤_수량산출서(수정)_02-배수공_배수공H_통영기초#11-rev1_노임단가" xfId="1275" xr:uid="{00000000-0005-0000-0000-000049050000}"/>
    <cellStyle name="콤_수량산출서(수정)_02-배수공_배수공H_통영기초#11-rev1_통합내역서" xfId="1276" xr:uid="{00000000-0005-0000-0000-00004A050000}"/>
    <cellStyle name="콤_수량산출서(수정)_02-배수공_배수공H_통영기초#11-rev1_통합내역서_평택#18,19건축대비공사(48개월)" xfId="1277" xr:uid="{00000000-0005-0000-0000-00004B050000}"/>
    <cellStyle name="콤_수량산출서(수정)_02-배수공_배수공H_통영기초#11-rev1_통합내역서_평택#18,19건축대비공사(48개월)-단가수정" xfId="1278" xr:uid="{00000000-0005-0000-0000-00004C050000}"/>
    <cellStyle name="콤_수량산출서(수정)_02-배수공_배수공H_통영기초#11-rev1_평택#18,19건축대비공사(48개월)" xfId="1279" xr:uid="{00000000-0005-0000-0000-00004D050000}"/>
    <cellStyle name="콤_수량산출서(수정)_02-배수공_배수공H_통영기초#11-rev1_평택#18,19건축대비공사(48개월)-단가수정" xfId="1280" xr:uid="{00000000-0005-0000-0000-00004E050000}"/>
    <cellStyle name="콤_수량산출서(수정)_02-배수공_배수공H_통영기초#11-rev1_평택15-17본체내역서_rev5" xfId="1281" xr:uid="{00000000-0005-0000-0000-00004F050000}"/>
    <cellStyle name="콤_수량산출서(수정)_02-배수공_배수공H_통합내역서" xfId="1282" xr:uid="{00000000-0005-0000-0000-000050050000}"/>
    <cellStyle name="콤_수량산출서(수정)_02-배수공_배수공H_평택#18,19건축대비공사(48개월)" xfId="1283" xr:uid="{00000000-0005-0000-0000-000051050000}"/>
    <cellStyle name="콤_수량산출서(수정)_02-배수공_배수공H_평택#18,19건축대비공사(48개월)-단가수정" xfId="1284" xr:uid="{00000000-0005-0000-0000-000052050000}"/>
    <cellStyle name="콤_수량산출서(수정)_02-배수공_배수공H_평택15-17본체내역서_rev5" xfId="1285" xr:uid="{00000000-0005-0000-0000-000053050000}"/>
    <cellStyle name="콤_수량산출서(수정)_02-배수공_통영기초#11-97-1" xfId="1286" xr:uid="{00000000-0005-0000-0000-000054050000}"/>
    <cellStyle name="콤_수량산출서(수정)_02-배수공_통영기초#11-97-1_평택#18,19건축대비공사(48개월)" xfId="1287" xr:uid="{00000000-0005-0000-0000-000055050000}"/>
    <cellStyle name="콤_수량산출서(수정)_02-배수공_통영기초#11-97-1_평택#18,19건축대비공사(48개월)-단가수정" xfId="1288" xr:uid="{00000000-0005-0000-0000-000056050000}"/>
    <cellStyle name="콤_수량산출서(수정)_02-배수공_통영기초#11-rev1" xfId="1289" xr:uid="{00000000-0005-0000-0000-000057050000}"/>
    <cellStyle name="콤_수량산출서(수정)_02-배수공_통영기초#11-rev1_노임단가" xfId="1290" xr:uid="{00000000-0005-0000-0000-000058050000}"/>
    <cellStyle name="콤_수량산출서(수정)_02-배수공_통영기초#11-rev1_통합내역서" xfId="1291" xr:uid="{00000000-0005-0000-0000-000059050000}"/>
    <cellStyle name="콤_수량산출서(수정)_02-배수공_통영기초#11-rev1_통합내역서_평택#18,19건축대비공사(48개월)" xfId="1292" xr:uid="{00000000-0005-0000-0000-00005A050000}"/>
    <cellStyle name="콤_수량산출서(수정)_02-배수공_통영기초#11-rev1_통합내역서_평택#18,19건축대비공사(48개월)-단가수정" xfId="1293" xr:uid="{00000000-0005-0000-0000-00005B050000}"/>
    <cellStyle name="콤_수량산출서(수정)_02-배수공_통영기초#11-rev1_평택#18,19건축대비공사(48개월)" xfId="1294" xr:uid="{00000000-0005-0000-0000-00005C050000}"/>
    <cellStyle name="콤_수량산출서(수정)_02-배수공_통영기초#11-rev1_평택#18,19건축대비공사(48개월)-단가수정" xfId="1295" xr:uid="{00000000-0005-0000-0000-00005D050000}"/>
    <cellStyle name="콤_수량산출서(수정)_02-배수공_통영기초#11-rev1_평택15-17본체내역서_rev5" xfId="1296" xr:uid="{00000000-0005-0000-0000-00005E050000}"/>
    <cellStyle name="콤_수량산출서(수정)_02-배수공_통합내역서" xfId="1297" xr:uid="{00000000-0005-0000-0000-00005F050000}"/>
    <cellStyle name="콤_수량산출서(수정)_02-배수공_평택#18,19건축대비공사(48개월)" xfId="1298" xr:uid="{00000000-0005-0000-0000-000060050000}"/>
    <cellStyle name="콤_수량산출서(수정)_02-배수공_평택#18,19건축대비공사(48개월)-단가수정" xfId="1299" xr:uid="{00000000-0005-0000-0000-000061050000}"/>
    <cellStyle name="콤_수량산출서(수정)_02-배수공_평택15-17본체내역서_rev5" xfId="1300" xr:uid="{00000000-0005-0000-0000-000062050000}"/>
    <cellStyle name="콤_수량산출서(수정)_04-포장공_02-배수공" xfId="1301" xr:uid="{00000000-0005-0000-0000-000063050000}"/>
    <cellStyle name="콤_수량산출서(수정)_04-포장공_02-배수공_노임단가" xfId="1302" xr:uid="{00000000-0005-0000-0000-000064050000}"/>
    <cellStyle name="콤_수량산출서(수정)_04-포장공_02-배수공_배수공H" xfId="1303" xr:uid="{00000000-0005-0000-0000-000065050000}"/>
    <cellStyle name="콤_수량산출서(수정)_04-포장공_02-배수공_배수공H_노임단가" xfId="1304" xr:uid="{00000000-0005-0000-0000-000066050000}"/>
    <cellStyle name="콤_수량산출서(수정)_04-포장공_02-배수공_배수공H_통영기초#11-97-1" xfId="1305" xr:uid="{00000000-0005-0000-0000-000067050000}"/>
    <cellStyle name="콤_수량산출서(수정)_04-포장공_02-배수공_배수공H_통영기초#11-97-1_평택#18,19건축대비공사(48개월)" xfId="1306" xr:uid="{00000000-0005-0000-0000-000068050000}"/>
    <cellStyle name="콤_수량산출서(수정)_04-포장공_02-배수공_배수공H_통영기초#11-97-1_평택#18,19건축대비공사(48개월)-단가수정" xfId="1307" xr:uid="{00000000-0005-0000-0000-000069050000}"/>
    <cellStyle name="콤_수량산출서(수정)_04-포장공_02-배수공_배수공H_통영기초#11-rev1" xfId="1308" xr:uid="{00000000-0005-0000-0000-00006A050000}"/>
    <cellStyle name="콤_수량산출서(수정)_04-포장공_02-배수공_배수공H_통영기초#11-rev1_노임단가" xfId="1309" xr:uid="{00000000-0005-0000-0000-00006B050000}"/>
    <cellStyle name="콤_수량산출서(수정)_04-포장공_02-배수공_배수공H_통영기초#11-rev1_통합내역서" xfId="1310" xr:uid="{00000000-0005-0000-0000-00006C050000}"/>
    <cellStyle name="콤_수량산출서(수정)_04-포장공_02-배수공_배수공H_통영기초#11-rev1_통합내역서_평택#18,19건축대비공사(48개월)" xfId="1311" xr:uid="{00000000-0005-0000-0000-00006D050000}"/>
    <cellStyle name="콤_수량산출서(수정)_04-포장공_02-배수공_배수공H_통영기초#11-rev1_통합내역서_평택#18,19건축대비공사(48개월)-단가수정" xfId="1312" xr:uid="{00000000-0005-0000-0000-00006E050000}"/>
    <cellStyle name="콤_수량산출서(수정)_04-포장공_02-배수공_배수공H_통영기초#11-rev1_평택#18,19건축대비공사(48개월)" xfId="1313" xr:uid="{00000000-0005-0000-0000-00006F050000}"/>
    <cellStyle name="콤_수량산출서(수정)_04-포장공_02-배수공_배수공H_통영기초#11-rev1_평택#18,19건축대비공사(48개월)-단가수정" xfId="1314" xr:uid="{00000000-0005-0000-0000-000070050000}"/>
    <cellStyle name="콤_수량산출서(수정)_04-포장공_02-배수공_배수공H_통영기초#11-rev1_평택15-17본체내역서_rev5" xfId="1315" xr:uid="{00000000-0005-0000-0000-000071050000}"/>
    <cellStyle name="콤_수량산출서(수정)_04-포장공_02-배수공_배수공H_통합내역서" xfId="1316" xr:uid="{00000000-0005-0000-0000-000072050000}"/>
    <cellStyle name="콤_수량산출서(수정)_04-포장공_02-배수공_배수공H_평택#18,19건축대비공사(48개월)" xfId="1317" xr:uid="{00000000-0005-0000-0000-000073050000}"/>
    <cellStyle name="콤_수량산출서(수정)_04-포장공_02-배수공_배수공H_평택#18,19건축대비공사(48개월)-단가수정" xfId="1318" xr:uid="{00000000-0005-0000-0000-000074050000}"/>
    <cellStyle name="콤_수량산출서(수정)_04-포장공_02-배수공_배수공H_평택15-17본체내역서_rev5" xfId="1319" xr:uid="{00000000-0005-0000-0000-000075050000}"/>
    <cellStyle name="콤_수량산출서(수정)_04-포장공_02-배수공_통영기초#11-97-1" xfId="1320" xr:uid="{00000000-0005-0000-0000-000076050000}"/>
    <cellStyle name="콤_수량산출서(수정)_04-포장공_02-배수공_통영기초#11-97-1_평택#18,19건축대비공사(48개월)" xfId="1321" xr:uid="{00000000-0005-0000-0000-000077050000}"/>
    <cellStyle name="콤_수량산출서(수정)_04-포장공_02-배수공_통영기초#11-97-1_평택#18,19건축대비공사(48개월)-단가수정" xfId="1322" xr:uid="{00000000-0005-0000-0000-000078050000}"/>
    <cellStyle name="콤_수량산출서(수정)_04-포장공_02-배수공_통영기초#11-rev1" xfId="1323" xr:uid="{00000000-0005-0000-0000-000079050000}"/>
    <cellStyle name="콤_수량산출서(수정)_04-포장공_02-배수공_통영기초#11-rev1_노임단가" xfId="1324" xr:uid="{00000000-0005-0000-0000-00007A050000}"/>
    <cellStyle name="콤_수량산출서(수정)_04-포장공_02-배수공_통영기초#11-rev1_통합내역서" xfId="1325" xr:uid="{00000000-0005-0000-0000-00007B050000}"/>
    <cellStyle name="콤_수량산출서(수정)_04-포장공_02-배수공_통영기초#11-rev1_통합내역서_평택#18,19건축대비공사(48개월)" xfId="1326" xr:uid="{00000000-0005-0000-0000-00007C050000}"/>
    <cellStyle name="콤_수량산출서(수정)_04-포장공_02-배수공_통영기초#11-rev1_통합내역서_평택#18,19건축대비공사(48개월)-단가수정" xfId="1327" xr:uid="{00000000-0005-0000-0000-00007D050000}"/>
    <cellStyle name="콤_수량산출서(수정)_04-포장공_02-배수공_통영기초#11-rev1_평택#18,19건축대비공사(48개월)" xfId="1328" xr:uid="{00000000-0005-0000-0000-00007E050000}"/>
    <cellStyle name="콤_수량산출서(수정)_04-포장공_02-배수공_통영기초#11-rev1_평택#18,19건축대비공사(48개월)-단가수정" xfId="1329" xr:uid="{00000000-0005-0000-0000-00007F050000}"/>
    <cellStyle name="콤_수량산출서(수정)_04-포장공_02-배수공_통영기초#11-rev1_평택15-17본체내역서_rev5" xfId="1330" xr:uid="{00000000-0005-0000-0000-000080050000}"/>
    <cellStyle name="콤_수량산출서(수정)_04-포장공_02-배수공_통합내역서" xfId="1331" xr:uid="{00000000-0005-0000-0000-000081050000}"/>
    <cellStyle name="콤_수량산출서(수정)_04-포장공_02-배수공_평택#18,19건축대비공사(48개월)" xfId="1332" xr:uid="{00000000-0005-0000-0000-000082050000}"/>
    <cellStyle name="콤_수량산출서(수정)_04-포장공_02-배수공_평택#18,19건축대비공사(48개월)-단가수정" xfId="1333" xr:uid="{00000000-0005-0000-0000-000083050000}"/>
    <cellStyle name="콤_수량산출서(수정)_04-포장공_02-배수공_평택15-17본체내역서_rev5" xfId="1334" xr:uid="{00000000-0005-0000-0000-000084050000}"/>
    <cellStyle name="콤_수량산출서(수정)_06-부대공_02-배수공" xfId="1335" xr:uid="{00000000-0005-0000-0000-000085050000}"/>
    <cellStyle name="콤_수량산출서(수정)_06-부대공_02-배수공_노임단가" xfId="1336" xr:uid="{00000000-0005-0000-0000-000086050000}"/>
    <cellStyle name="콤_수량산출서(수정)_06-부대공_02-배수공_배수공H" xfId="1337" xr:uid="{00000000-0005-0000-0000-000087050000}"/>
    <cellStyle name="콤_수량산출서(수정)_06-부대공_02-배수공_배수공H_노임단가" xfId="1338" xr:uid="{00000000-0005-0000-0000-000088050000}"/>
    <cellStyle name="콤_수량산출서(수정)_06-부대공_02-배수공_배수공H_통영기초#11-97-1" xfId="1339" xr:uid="{00000000-0005-0000-0000-000089050000}"/>
    <cellStyle name="콤_수량산출서(수정)_06-부대공_02-배수공_배수공H_통영기초#11-97-1_평택#18,19건축대비공사(48개월)" xfId="1340" xr:uid="{00000000-0005-0000-0000-00008A050000}"/>
    <cellStyle name="콤_수량산출서(수정)_06-부대공_02-배수공_배수공H_통영기초#11-97-1_평택#18,19건축대비공사(48개월)-단가수정" xfId="1341" xr:uid="{00000000-0005-0000-0000-00008B050000}"/>
    <cellStyle name="콤_수량산출서(수정)_06-부대공_02-배수공_배수공H_통영기초#11-rev1" xfId="1342" xr:uid="{00000000-0005-0000-0000-00008C050000}"/>
    <cellStyle name="콤_수량산출서(수정)_06-부대공_02-배수공_배수공H_통영기초#11-rev1_노임단가" xfId="1343" xr:uid="{00000000-0005-0000-0000-00008D050000}"/>
    <cellStyle name="콤_수량산출서(수정)_06-부대공_02-배수공_배수공H_통영기초#11-rev1_통합내역서" xfId="1344" xr:uid="{00000000-0005-0000-0000-00008E050000}"/>
    <cellStyle name="콤_수량산출서(수정)_06-부대공_02-배수공_배수공H_통영기초#11-rev1_통합내역서_평택#18,19건축대비공사(48개월)" xfId="1345" xr:uid="{00000000-0005-0000-0000-00008F050000}"/>
    <cellStyle name="콤_수량산출서(수정)_06-부대공_02-배수공_배수공H_통영기초#11-rev1_통합내역서_평택#18,19건축대비공사(48개월)-단가수정" xfId="1346" xr:uid="{00000000-0005-0000-0000-000090050000}"/>
    <cellStyle name="콤_수량산출서(수정)_06-부대공_02-배수공_배수공H_통영기초#11-rev1_평택#18,19건축대비공사(48개월)" xfId="1347" xr:uid="{00000000-0005-0000-0000-000091050000}"/>
    <cellStyle name="콤_수량산출서(수정)_06-부대공_02-배수공_배수공H_통영기초#11-rev1_평택#18,19건축대비공사(48개월)-단가수정" xfId="1348" xr:uid="{00000000-0005-0000-0000-000092050000}"/>
    <cellStyle name="콤_수량산출서(수정)_06-부대공_02-배수공_배수공H_통영기초#11-rev1_평택15-17본체내역서_rev5" xfId="1349" xr:uid="{00000000-0005-0000-0000-000093050000}"/>
    <cellStyle name="콤_수량산출서(수정)_06-부대공_02-배수공_배수공H_통합내역서" xfId="1350" xr:uid="{00000000-0005-0000-0000-000094050000}"/>
    <cellStyle name="콤_수량산출서(수정)_06-부대공_02-배수공_배수공H_평택#18,19건축대비공사(48개월)" xfId="1351" xr:uid="{00000000-0005-0000-0000-000095050000}"/>
    <cellStyle name="콤_수량산출서(수정)_06-부대공_02-배수공_배수공H_평택#18,19건축대비공사(48개월)-단가수정" xfId="1352" xr:uid="{00000000-0005-0000-0000-000096050000}"/>
    <cellStyle name="콤_수량산출서(수정)_06-부대공_02-배수공_배수공H_평택15-17본체내역서_rev5" xfId="1353" xr:uid="{00000000-0005-0000-0000-000097050000}"/>
    <cellStyle name="콤_수량산출서(수정)_06-부대공_02-배수공_통영기초#11-97-1" xfId="1354" xr:uid="{00000000-0005-0000-0000-000098050000}"/>
    <cellStyle name="콤_수량산출서(수정)_06-부대공_02-배수공_통영기초#11-97-1_평택#18,19건축대비공사(48개월)" xfId="1355" xr:uid="{00000000-0005-0000-0000-000099050000}"/>
    <cellStyle name="콤_수량산출서(수정)_06-부대공_02-배수공_통영기초#11-97-1_평택#18,19건축대비공사(48개월)-단가수정" xfId="1356" xr:uid="{00000000-0005-0000-0000-00009A050000}"/>
    <cellStyle name="콤_수량산출서(수정)_06-부대공_02-배수공_통영기초#11-rev1" xfId="1357" xr:uid="{00000000-0005-0000-0000-00009B050000}"/>
    <cellStyle name="콤_수량산출서(수정)_06-부대공_02-배수공_통영기초#11-rev1_노임단가" xfId="1358" xr:uid="{00000000-0005-0000-0000-00009C050000}"/>
    <cellStyle name="콤_수량산출서(수정)_06-부대공_02-배수공_통영기초#11-rev1_통합내역서" xfId="1359" xr:uid="{00000000-0005-0000-0000-00009D050000}"/>
    <cellStyle name="콤_수량산출서(수정)_06-부대공_02-배수공_통영기초#11-rev1_통합내역서_평택#18,19건축대비공사(48개월)" xfId="1360" xr:uid="{00000000-0005-0000-0000-00009E050000}"/>
    <cellStyle name="콤_수량산출서(수정)_06-부대공_02-배수공_통영기초#11-rev1_통합내역서_평택#18,19건축대비공사(48개월)-단가수정" xfId="1361" xr:uid="{00000000-0005-0000-0000-00009F050000}"/>
    <cellStyle name="콤_수량산출서(수정)_06-부대공_02-배수공_통영기초#11-rev1_평택#18,19건축대비공사(48개월)" xfId="1362" xr:uid="{00000000-0005-0000-0000-0000A0050000}"/>
    <cellStyle name="콤_수량산출서(수정)_06-부대공_02-배수공_통영기초#11-rev1_평택#18,19건축대비공사(48개월)-단가수정" xfId="1363" xr:uid="{00000000-0005-0000-0000-0000A1050000}"/>
    <cellStyle name="콤_수량산출서(수정)_06-부대공_02-배수공_통영기초#11-rev1_평택15-17본체내역서_rev5" xfId="1364" xr:uid="{00000000-0005-0000-0000-0000A2050000}"/>
    <cellStyle name="콤_수량산출서(수정)_06-부대공_02-배수공_통합내역서" xfId="1365" xr:uid="{00000000-0005-0000-0000-0000A3050000}"/>
    <cellStyle name="콤_수량산출서(수정)_06-부대공_02-배수공_평택#18,19건축대비공사(48개월)" xfId="1366" xr:uid="{00000000-0005-0000-0000-0000A4050000}"/>
    <cellStyle name="콤_수량산출서(수정)_06-부대공_02-배수공_평택#18,19건축대비공사(48개월)-단가수정" xfId="1367" xr:uid="{00000000-0005-0000-0000-0000A5050000}"/>
    <cellStyle name="콤_수량산출서(수정)_06-부대공_02-배수공_평택15-17본체내역서_rev5" xfId="1368" xr:uid="{00000000-0005-0000-0000-0000A6050000}"/>
    <cellStyle name="콤마 [0]_ 2팀층별 " xfId="1369" xr:uid="{00000000-0005-0000-0000-0000A7050000}"/>
    <cellStyle name="콤마 [1]" xfId="1370" xr:uid="{00000000-0005-0000-0000-0000A8050000}"/>
    <cellStyle name="콤마 [2]" xfId="1371" xr:uid="{00000000-0005-0000-0000-0000A9050000}"/>
    <cellStyle name="콤마 [금액]" xfId="1372" xr:uid="{00000000-0005-0000-0000-0000AA050000}"/>
    <cellStyle name="콤마 [소수]" xfId="1373" xr:uid="{00000000-0005-0000-0000-0000AB050000}"/>
    <cellStyle name="콤마 [수량]" xfId="1374" xr:uid="{00000000-0005-0000-0000-0000AC050000}"/>
    <cellStyle name="콤마[,]" xfId="1375" xr:uid="{00000000-0005-0000-0000-0000AD050000}"/>
    <cellStyle name="콤마_ 2팀층별 " xfId="1376" xr:uid="{00000000-0005-0000-0000-0000AE050000}"/>
    <cellStyle name="통_01-토공_02-배수공" xfId="1377" xr:uid="{00000000-0005-0000-0000-0000AF050000}"/>
    <cellStyle name="통_01-토공_02-배수공_노임단가" xfId="1378" xr:uid="{00000000-0005-0000-0000-0000B0050000}"/>
    <cellStyle name="통_01-토공_02-배수공_배수공H" xfId="1379" xr:uid="{00000000-0005-0000-0000-0000B1050000}"/>
    <cellStyle name="통_01-토공_02-배수공_배수공H_노임단가" xfId="1380" xr:uid="{00000000-0005-0000-0000-0000B2050000}"/>
    <cellStyle name="통_01-토공_02-배수공_배수공H_통영기초#11-97-1" xfId="1381" xr:uid="{00000000-0005-0000-0000-0000B3050000}"/>
    <cellStyle name="통_01-토공_02-배수공_배수공H_통영기초#11-97-1_평택#18,19건축대비공사(48개월)" xfId="1382" xr:uid="{00000000-0005-0000-0000-0000B4050000}"/>
    <cellStyle name="통_01-토공_02-배수공_배수공H_통영기초#11-97-1_평택#18,19건축대비공사(48개월)-단가수정" xfId="1383" xr:uid="{00000000-0005-0000-0000-0000B5050000}"/>
    <cellStyle name="통_01-토공_02-배수공_배수공H_통영기초#11-rev1" xfId="1384" xr:uid="{00000000-0005-0000-0000-0000B6050000}"/>
    <cellStyle name="통_01-토공_02-배수공_배수공H_통영기초#11-rev1_노임단가" xfId="1385" xr:uid="{00000000-0005-0000-0000-0000B7050000}"/>
    <cellStyle name="통_01-토공_02-배수공_배수공H_통영기초#11-rev1_통합내역서" xfId="1386" xr:uid="{00000000-0005-0000-0000-0000B8050000}"/>
    <cellStyle name="통_01-토공_02-배수공_배수공H_통영기초#11-rev1_통합내역서_평택#18,19건축대비공사(48개월)" xfId="1387" xr:uid="{00000000-0005-0000-0000-0000B9050000}"/>
    <cellStyle name="통_01-토공_02-배수공_배수공H_통영기초#11-rev1_통합내역서_평택#18,19건축대비공사(48개월)-단가수정" xfId="1388" xr:uid="{00000000-0005-0000-0000-0000BA050000}"/>
    <cellStyle name="통_01-토공_02-배수공_배수공H_통영기초#11-rev1_평택#18,19건축대비공사(48개월)" xfId="1389" xr:uid="{00000000-0005-0000-0000-0000BB050000}"/>
    <cellStyle name="통_01-토공_02-배수공_배수공H_통영기초#11-rev1_평택#18,19건축대비공사(48개월)-단가수정" xfId="1390" xr:uid="{00000000-0005-0000-0000-0000BC050000}"/>
    <cellStyle name="통_01-토공_02-배수공_배수공H_통영기초#11-rev1_평택15-17본체내역서_rev5" xfId="1391" xr:uid="{00000000-0005-0000-0000-0000BD050000}"/>
    <cellStyle name="통_01-토공_02-배수공_배수공H_통합내역서" xfId="1392" xr:uid="{00000000-0005-0000-0000-0000BE050000}"/>
    <cellStyle name="통_01-토공_02-배수공_배수공H_평택#18,19건축대비공사(48개월)" xfId="1393" xr:uid="{00000000-0005-0000-0000-0000BF050000}"/>
    <cellStyle name="통_01-토공_02-배수공_배수공H_평택#18,19건축대비공사(48개월)-단가수정" xfId="1394" xr:uid="{00000000-0005-0000-0000-0000C0050000}"/>
    <cellStyle name="통_01-토공_02-배수공_배수공H_평택15-17본체내역서_rev5" xfId="1395" xr:uid="{00000000-0005-0000-0000-0000C1050000}"/>
    <cellStyle name="통_01-토공_02-배수공_통영기초#11-97-1" xfId="1396" xr:uid="{00000000-0005-0000-0000-0000C2050000}"/>
    <cellStyle name="통_01-토공_02-배수공_통영기초#11-97-1_평택#18,19건축대비공사(48개월)" xfId="1397" xr:uid="{00000000-0005-0000-0000-0000C3050000}"/>
    <cellStyle name="통_01-토공_02-배수공_통영기초#11-97-1_평택#18,19건축대비공사(48개월)-단가수정" xfId="1398" xr:uid="{00000000-0005-0000-0000-0000C4050000}"/>
    <cellStyle name="통_01-토공_02-배수공_통영기초#11-rev1" xfId="1399" xr:uid="{00000000-0005-0000-0000-0000C5050000}"/>
    <cellStyle name="통_01-토공_02-배수공_통영기초#11-rev1_노임단가" xfId="1400" xr:uid="{00000000-0005-0000-0000-0000C6050000}"/>
    <cellStyle name="통_01-토공_02-배수공_통영기초#11-rev1_통합내역서" xfId="1401" xr:uid="{00000000-0005-0000-0000-0000C7050000}"/>
    <cellStyle name="통_01-토공_02-배수공_통영기초#11-rev1_통합내역서_평택#18,19건축대비공사(48개월)" xfId="1402" xr:uid="{00000000-0005-0000-0000-0000C8050000}"/>
    <cellStyle name="통_01-토공_02-배수공_통영기초#11-rev1_통합내역서_평택#18,19건축대비공사(48개월)-단가수정" xfId="1403" xr:uid="{00000000-0005-0000-0000-0000C9050000}"/>
    <cellStyle name="통_01-토공_02-배수공_통영기초#11-rev1_평택#18,19건축대비공사(48개월)" xfId="1404" xr:uid="{00000000-0005-0000-0000-0000CA050000}"/>
    <cellStyle name="통_01-토공_02-배수공_통영기초#11-rev1_평택#18,19건축대비공사(48개월)-단가수정" xfId="1405" xr:uid="{00000000-0005-0000-0000-0000CB050000}"/>
    <cellStyle name="통_01-토공_02-배수공_통영기초#11-rev1_평택15-17본체내역서_rev5" xfId="1406" xr:uid="{00000000-0005-0000-0000-0000CC050000}"/>
    <cellStyle name="통_01-토공_02-배수공_통합내역서" xfId="1407" xr:uid="{00000000-0005-0000-0000-0000CD050000}"/>
    <cellStyle name="통_01-토공_02-배수공_평택#18,19건축대비공사(48개월)" xfId="1408" xr:uid="{00000000-0005-0000-0000-0000CE050000}"/>
    <cellStyle name="통_01-토공_02-배수공_평택#18,19건축대비공사(48개월)-단가수정" xfId="1409" xr:uid="{00000000-0005-0000-0000-0000CF050000}"/>
    <cellStyle name="통_01-토공_02-배수공_평택15-17본체내역서_rev5" xfId="1410" xr:uid="{00000000-0005-0000-0000-0000D0050000}"/>
    <cellStyle name="통_02-배수공" xfId="1411" xr:uid="{00000000-0005-0000-0000-0000D1050000}"/>
    <cellStyle name="통_02-배수공_02-배수공" xfId="1412" xr:uid="{00000000-0005-0000-0000-0000D2050000}"/>
    <cellStyle name="통_02-배수공_02-배수공_노임단가" xfId="1413" xr:uid="{00000000-0005-0000-0000-0000D3050000}"/>
    <cellStyle name="통_02-배수공_02-배수공_배수공H" xfId="1414" xr:uid="{00000000-0005-0000-0000-0000D4050000}"/>
    <cellStyle name="통_02-배수공_02-배수공_배수공H_노임단가" xfId="1415" xr:uid="{00000000-0005-0000-0000-0000D5050000}"/>
    <cellStyle name="통_02-배수공_02-배수공_배수공H_통영기초#11-97-1" xfId="1416" xr:uid="{00000000-0005-0000-0000-0000D6050000}"/>
    <cellStyle name="통_02-배수공_02-배수공_배수공H_통영기초#11-97-1_평택#18,19건축대비공사(48개월)" xfId="1417" xr:uid="{00000000-0005-0000-0000-0000D7050000}"/>
    <cellStyle name="통_02-배수공_02-배수공_배수공H_통영기초#11-97-1_평택#18,19건축대비공사(48개월)-단가수정" xfId="1418" xr:uid="{00000000-0005-0000-0000-0000D8050000}"/>
    <cellStyle name="통_02-배수공_02-배수공_배수공H_통영기초#11-rev1" xfId="1419" xr:uid="{00000000-0005-0000-0000-0000D9050000}"/>
    <cellStyle name="통_02-배수공_02-배수공_배수공H_통영기초#11-rev1_노임단가" xfId="1420" xr:uid="{00000000-0005-0000-0000-0000DA050000}"/>
    <cellStyle name="통_02-배수공_02-배수공_배수공H_통영기초#11-rev1_통합내역서" xfId="1421" xr:uid="{00000000-0005-0000-0000-0000DB050000}"/>
    <cellStyle name="통_02-배수공_02-배수공_배수공H_통영기초#11-rev1_통합내역서_평택#18,19건축대비공사(48개월)" xfId="1422" xr:uid="{00000000-0005-0000-0000-0000DC050000}"/>
    <cellStyle name="통_02-배수공_02-배수공_배수공H_통영기초#11-rev1_통합내역서_평택#18,19건축대비공사(48개월)-단가수정" xfId="1423" xr:uid="{00000000-0005-0000-0000-0000DD050000}"/>
    <cellStyle name="통_02-배수공_02-배수공_배수공H_통영기초#11-rev1_평택#18,19건축대비공사(48개월)" xfId="1424" xr:uid="{00000000-0005-0000-0000-0000DE050000}"/>
    <cellStyle name="통_02-배수공_02-배수공_배수공H_통영기초#11-rev1_평택#18,19건축대비공사(48개월)-단가수정" xfId="1425" xr:uid="{00000000-0005-0000-0000-0000DF050000}"/>
    <cellStyle name="통_02-배수공_02-배수공_배수공H_통영기초#11-rev1_평택15-17본체내역서_rev5" xfId="1426" xr:uid="{00000000-0005-0000-0000-0000E0050000}"/>
    <cellStyle name="통_02-배수공_02-배수공_배수공H_통합내역서" xfId="1427" xr:uid="{00000000-0005-0000-0000-0000E1050000}"/>
    <cellStyle name="통_02-배수공_02-배수공_배수공H_평택#18,19건축대비공사(48개월)" xfId="1428" xr:uid="{00000000-0005-0000-0000-0000E2050000}"/>
    <cellStyle name="통_02-배수공_02-배수공_배수공H_평택#18,19건축대비공사(48개월)-단가수정" xfId="1429" xr:uid="{00000000-0005-0000-0000-0000E3050000}"/>
    <cellStyle name="통_02-배수공_02-배수공_배수공H_평택15-17본체내역서_rev5" xfId="1430" xr:uid="{00000000-0005-0000-0000-0000E4050000}"/>
    <cellStyle name="통_02-배수공_02-배수공_통영기초#11-97-1" xfId="1431" xr:uid="{00000000-0005-0000-0000-0000E5050000}"/>
    <cellStyle name="통_02-배수공_02-배수공_통영기초#11-97-1_평택#18,19건축대비공사(48개월)" xfId="1432" xr:uid="{00000000-0005-0000-0000-0000E6050000}"/>
    <cellStyle name="통_02-배수공_02-배수공_통영기초#11-97-1_평택#18,19건축대비공사(48개월)-단가수정" xfId="1433" xr:uid="{00000000-0005-0000-0000-0000E7050000}"/>
    <cellStyle name="통_02-배수공_02-배수공_통영기초#11-rev1" xfId="1434" xr:uid="{00000000-0005-0000-0000-0000E8050000}"/>
    <cellStyle name="통_02-배수공_02-배수공_통영기초#11-rev1_노임단가" xfId="1435" xr:uid="{00000000-0005-0000-0000-0000E9050000}"/>
    <cellStyle name="통_02-배수공_02-배수공_통영기초#11-rev1_통합내역서" xfId="1436" xr:uid="{00000000-0005-0000-0000-0000EA050000}"/>
    <cellStyle name="통_02-배수공_02-배수공_통영기초#11-rev1_통합내역서_평택#18,19건축대비공사(48개월)" xfId="1437" xr:uid="{00000000-0005-0000-0000-0000EB050000}"/>
    <cellStyle name="통_02-배수공_02-배수공_통영기초#11-rev1_통합내역서_평택#18,19건축대비공사(48개월)-단가수정" xfId="1438" xr:uid="{00000000-0005-0000-0000-0000EC050000}"/>
    <cellStyle name="통_02-배수공_02-배수공_통영기초#11-rev1_평택#18,19건축대비공사(48개월)" xfId="1439" xr:uid="{00000000-0005-0000-0000-0000ED050000}"/>
    <cellStyle name="통_02-배수공_02-배수공_통영기초#11-rev1_평택#18,19건축대비공사(48개월)-단가수정" xfId="1440" xr:uid="{00000000-0005-0000-0000-0000EE050000}"/>
    <cellStyle name="통_02-배수공_02-배수공_통영기초#11-rev1_평택15-17본체내역서_rev5" xfId="1441" xr:uid="{00000000-0005-0000-0000-0000EF050000}"/>
    <cellStyle name="통_02-배수공_02-배수공_통합내역서" xfId="1442" xr:uid="{00000000-0005-0000-0000-0000F0050000}"/>
    <cellStyle name="통_02-배수공_02-배수공_평택#18,19건축대비공사(48개월)" xfId="1443" xr:uid="{00000000-0005-0000-0000-0000F1050000}"/>
    <cellStyle name="통_02-배수공_02-배수공_평택#18,19건축대비공사(48개월)-단가수정" xfId="1444" xr:uid="{00000000-0005-0000-0000-0000F2050000}"/>
    <cellStyle name="통_02-배수공_02-배수공_평택15-17본체내역서_rev5" xfId="1445" xr:uid="{00000000-0005-0000-0000-0000F3050000}"/>
    <cellStyle name="통_02-배수공_노임단가" xfId="1446" xr:uid="{00000000-0005-0000-0000-0000F4050000}"/>
    <cellStyle name="통_02-배수공_배수공H" xfId="1447" xr:uid="{00000000-0005-0000-0000-0000F5050000}"/>
    <cellStyle name="통_02-배수공_배수공H_노임단가" xfId="1448" xr:uid="{00000000-0005-0000-0000-0000F6050000}"/>
    <cellStyle name="통_02-배수공_배수공H_통영기초#11-97-1" xfId="1449" xr:uid="{00000000-0005-0000-0000-0000F7050000}"/>
    <cellStyle name="통_02-배수공_배수공H_통영기초#11-97-1_평택#18,19건축대비공사(48개월)" xfId="1450" xr:uid="{00000000-0005-0000-0000-0000F8050000}"/>
    <cellStyle name="통_02-배수공_배수공H_통영기초#11-97-1_평택#18,19건축대비공사(48개월)-단가수정" xfId="1451" xr:uid="{00000000-0005-0000-0000-0000F9050000}"/>
    <cellStyle name="통_02-배수공_배수공H_통영기초#11-rev1" xfId="1452" xr:uid="{00000000-0005-0000-0000-0000FA050000}"/>
    <cellStyle name="통_02-배수공_배수공H_통영기초#11-rev1_노임단가" xfId="1453" xr:uid="{00000000-0005-0000-0000-0000FB050000}"/>
    <cellStyle name="통_02-배수공_배수공H_통영기초#11-rev1_통합내역서" xfId="1454" xr:uid="{00000000-0005-0000-0000-0000FC050000}"/>
    <cellStyle name="통_02-배수공_배수공H_통영기초#11-rev1_통합내역서_평택#18,19건축대비공사(48개월)" xfId="1455" xr:uid="{00000000-0005-0000-0000-0000FD050000}"/>
    <cellStyle name="통_02-배수공_배수공H_통영기초#11-rev1_통합내역서_평택#18,19건축대비공사(48개월)-단가수정" xfId="1456" xr:uid="{00000000-0005-0000-0000-0000FE050000}"/>
    <cellStyle name="통_02-배수공_배수공H_통영기초#11-rev1_평택#18,19건축대비공사(48개월)" xfId="1457" xr:uid="{00000000-0005-0000-0000-0000FF050000}"/>
    <cellStyle name="통_02-배수공_배수공H_통영기초#11-rev1_평택#18,19건축대비공사(48개월)-단가수정" xfId="1458" xr:uid="{00000000-0005-0000-0000-000000060000}"/>
    <cellStyle name="통_02-배수공_배수공H_통영기초#11-rev1_평택15-17본체내역서_rev5" xfId="1459" xr:uid="{00000000-0005-0000-0000-000001060000}"/>
    <cellStyle name="통_02-배수공_배수공H_통합내역서" xfId="1460" xr:uid="{00000000-0005-0000-0000-000002060000}"/>
    <cellStyle name="통_02-배수공_배수공H_평택#18,19건축대비공사(48개월)" xfId="1461" xr:uid="{00000000-0005-0000-0000-000003060000}"/>
    <cellStyle name="통_02-배수공_배수공H_평택#18,19건축대비공사(48개월)-단가수정" xfId="1462" xr:uid="{00000000-0005-0000-0000-000004060000}"/>
    <cellStyle name="통_02-배수공_배수공H_평택15-17본체내역서_rev5" xfId="1463" xr:uid="{00000000-0005-0000-0000-000005060000}"/>
    <cellStyle name="통_02-배수공_통영기초#11-97-1" xfId="1464" xr:uid="{00000000-0005-0000-0000-000006060000}"/>
    <cellStyle name="통_02-배수공_통영기초#11-97-1_평택#18,19건축대비공사(48개월)" xfId="1465" xr:uid="{00000000-0005-0000-0000-000007060000}"/>
    <cellStyle name="통_02-배수공_통영기초#11-97-1_평택#18,19건축대비공사(48개월)-단가수정" xfId="1466" xr:uid="{00000000-0005-0000-0000-000008060000}"/>
    <cellStyle name="통_02-배수공_통영기초#11-rev1" xfId="1467" xr:uid="{00000000-0005-0000-0000-000009060000}"/>
    <cellStyle name="통_02-배수공_통영기초#11-rev1_노임단가" xfId="1468" xr:uid="{00000000-0005-0000-0000-00000A060000}"/>
    <cellStyle name="통_02-배수공_통영기초#11-rev1_통합내역서" xfId="1469" xr:uid="{00000000-0005-0000-0000-00000B060000}"/>
    <cellStyle name="통_02-배수공_통영기초#11-rev1_통합내역서_평택#18,19건축대비공사(48개월)" xfId="1470" xr:uid="{00000000-0005-0000-0000-00000C060000}"/>
    <cellStyle name="통_02-배수공_통영기초#11-rev1_통합내역서_평택#18,19건축대비공사(48개월)-단가수정" xfId="1471" xr:uid="{00000000-0005-0000-0000-00000D060000}"/>
    <cellStyle name="통_02-배수공_통영기초#11-rev1_평택#18,19건축대비공사(48개월)" xfId="1472" xr:uid="{00000000-0005-0000-0000-00000E060000}"/>
    <cellStyle name="통_02-배수공_통영기초#11-rev1_평택#18,19건축대비공사(48개월)-단가수정" xfId="1473" xr:uid="{00000000-0005-0000-0000-00000F060000}"/>
    <cellStyle name="통_02-배수공_통영기초#11-rev1_평택15-17본체내역서_rev5" xfId="1474" xr:uid="{00000000-0005-0000-0000-000010060000}"/>
    <cellStyle name="통_02-배수공_통합내역서" xfId="1475" xr:uid="{00000000-0005-0000-0000-000011060000}"/>
    <cellStyle name="통_02-배수공_평택#18,19건축대비공사(48개월)" xfId="1476" xr:uid="{00000000-0005-0000-0000-000012060000}"/>
    <cellStyle name="통_02-배수공_평택#18,19건축대비공사(48개월)-단가수정" xfId="1477" xr:uid="{00000000-0005-0000-0000-000013060000}"/>
    <cellStyle name="통_02-배수공_평택15-17본체내역서_rev5" xfId="1478" xr:uid="{00000000-0005-0000-0000-000014060000}"/>
    <cellStyle name="통_04-포장공_02-배수공" xfId="1479" xr:uid="{00000000-0005-0000-0000-000015060000}"/>
    <cellStyle name="통_04-포장공_02-배수공_노임단가" xfId="1480" xr:uid="{00000000-0005-0000-0000-000016060000}"/>
    <cellStyle name="통_04-포장공_02-배수공_배수공H" xfId="1481" xr:uid="{00000000-0005-0000-0000-000017060000}"/>
    <cellStyle name="통_04-포장공_02-배수공_배수공H_노임단가" xfId="1482" xr:uid="{00000000-0005-0000-0000-000018060000}"/>
    <cellStyle name="통_04-포장공_02-배수공_배수공H_통영기초#11-97-1" xfId="1483" xr:uid="{00000000-0005-0000-0000-000019060000}"/>
    <cellStyle name="통_04-포장공_02-배수공_배수공H_통영기초#11-97-1_평택#18,19건축대비공사(48개월)" xfId="1484" xr:uid="{00000000-0005-0000-0000-00001A060000}"/>
    <cellStyle name="통_04-포장공_02-배수공_배수공H_통영기초#11-97-1_평택#18,19건축대비공사(48개월)-단가수정" xfId="1485" xr:uid="{00000000-0005-0000-0000-00001B060000}"/>
    <cellStyle name="통_04-포장공_02-배수공_배수공H_통영기초#11-rev1" xfId="1486" xr:uid="{00000000-0005-0000-0000-00001C060000}"/>
    <cellStyle name="통_04-포장공_02-배수공_배수공H_통영기초#11-rev1_노임단가" xfId="1487" xr:uid="{00000000-0005-0000-0000-00001D060000}"/>
    <cellStyle name="통_04-포장공_02-배수공_배수공H_통영기초#11-rev1_통합내역서" xfId="1488" xr:uid="{00000000-0005-0000-0000-00001E060000}"/>
    <cellStyle name="통_04-포장공_02-배수공_배수공H_통영기초#11-rev1_통합내역서_평택#18,19건축대비공사(48개월)" xfId="1489" xr:uid="{00000000-0005-0000-0000-00001F060000}"/>
    <cellStyle name="통_04-포장공_02-배수공_배수공H_통영기초#11-rev1_통합내역서_평택#18,19건축대비공사(48개월)-단가수정" xfId="1490" xr:uid="{00000000-0005-0000-0000-000020060000}"/>
    <cellStyle name="통_04-포장공_02-배수공_배수공H_통영기초#11-rev1_평택#18,19건축대비공사(48개월)" xfId="1491" xr:uid="{00000000-0005-0000-0000-000021060000}"/>
    <cellStyle name="통_04-포장공_02-배수공_배수공H_통영기초#11-rev1_평택#18,19건축대비공사(48개월)-단가수정" xfId="1492" xr:uid="{00000000-0005-0000-0000-000022060000}"/>
    <cellStyle name="통_04-포장공_02-배수공_배수공H_통영기초#11-rev1_평택15-17본체내역서_rev5" xfId="1493" xr:uid="{00000000-0005-0000-0000-000023060000}"/>
    <cellStyle name="통_04-포장공_02-배수공_배수공H_통합내역서" xfId="1494" xr:uid="{00000000-0005-0000-0000-000024060000}"/>
    <cellStyle name="통_04-포장공_02-배수공_배수공H_평택#18,19건축대비공사(48개월)" xfId="1495" xr:uid="{00000000-0005-0000-0000-000025060000}"/>
    <cellStyle name="통_04-포장공_02-배수공_배수공H_평택#18,19건축대비공사(48개월)-단가수정" xfId="1496" xr:uid="{00000000-0005-0000-0000-000026060000}"/>
    <cellStyle name="통_04-포장공_02-배수공_배수공H_평택15-17본체내역서_rev5" xfId="1497" xr:uid="{00000000-0005-0000-0000-000027060000}"/>
    <cellStyle name="통_04-포장공_02-배수공_통영기초#11-97-1" xfId="1498" xr:uid="{00000000-0005-0000-0000-000028060000}"/>
    <cellStyle name="통_04-포장공_02-배수공_통영기초#11-97-1_평택#18,19건축대비공사(48개월)" xfId="1499" xr:uid="{00000000-0005-0000-0000-000029060000}"/>
    <cellStyle name="통_04-포장공_02-배수공_통영기초#11-97-1_평택#18,19건축대비공사(48개월)-단가수정" xfId="1500" xr:uid="{00000000-0005-0000-0000-00002A060000}"/>
    <cellStyle name="통_04-포장공_02-배수공_통영기초#11-rev1" xfId="1501" xr:uid="{00000000-0005-0000-0000-00002B060000}"/>
    <cellStyle name="통_04-포장공_02-배수공_통영기초#11-rev1_노임단가" xfId="1502" xr:uid="{00000000-0005-0000-0000-00002C060000}"/>
    <cellStyle name="통_04-포장공_02-배수공_통영기초#11-rev1_통합내역서" xfId="1503" xr:uid="{00000000-0005-0000-0000-00002D060000}"/>
    <cellStyle name="통_04-포장공_02-배수공_통영기초#11-rev1_통합내역서_평택#18,19건축대비공사(48개월)" xfId="1504" xr:uid="{00000000-0005-0000-0000-00002E060000}"/>
    <cellStyle name="통_04-포장공_02-배수공_통영기초#11-rev1_통합내역서_평택#18,19건축대비공사(48개월)-단가수정" xfId="1505" xr:uid="{00000000-0005-0000-0000-00002F060000}"/>
    <cellStyle name="통_04-포장공_02-배수공_통영기초#11-rev1_평택#18,19건축대비공사(48개월)" xfId="1506" xr:uid="{00000000-0005-0000-0000-000030060000}"/>
    <cellStyle name="통_04-포장공_02-배수공_통영기초#11-rev1_평택#18,19건축대비공사(48개월)-단가수정" xfId="1507" xr:uid="{00000000-0005-0000-0000-000031060000}"/>
    <cellStyle name="통_04-포장공_02-배수공_통영기초#11-rev1_평택15-17본체내역서_rev5" xfId="1508" xr:uid="{00000000-0005-0000-0000-000032060000}"/>
    <cellStyle name="통_04-포장공_02-배수공_통합내역서" xfId="1509" xr:uid="{00000000-0005-0000-0000-000033060000}"/>
    <cellStyle name="통_04-포장공_02-배수공_평택#18,19건축대비공사(48개월)" xfId="1510" xr:uid="{00000000-0005-0000-0000-000034060000}"/>
    <cellStyle name="통_04-포장공_02-배수공_평택#18,19건축대비공사(48개월)-단가수정" xfId="1511" xr:uid="{00000000-0005-0000-0000-000035060000}"/>
    <cellStyle name="통_04-포장공_02-배수공_평택15-17본체내역서_rev5" xfId="1512" xr:uid="{00000000-0005-0000-0000-000036060000}"/>
    <cellStyle name="통_06-부대공_02-배수공" xfId="1513" xr:uid="{00000000-0005-0000-0000-000037060000}"/>
    <cellStyle name="통_06-부대공_02-배수공_노임단가" xfId="1514" xr:uid="{00000000-0005-0000-0000-000038060000}"/>
    <cellStyle name="통_06-부대공_02-배수공_배수공H" xfId="1515" xr:uid="{00000000-0005-0000-0000-000039060000}"/>
    <cellStyle name="통_06-부대공_02-배수공_배수공H_노임단가" xfId="1516" xr:uid="{00000000-0005-0000-0000-00003A060000}"/>
    <cellStyle name="통_06-부대공_02-배수공_배수공H_통영기초#11-97-1" xfId="1517" xr:uid="{00000000-0005-0000-0000-00003B060000}"/>
    <cellStyle name="통_06-부대공_02-배수공_배수공H_통영기초#11-97-1_평택#18,19건축대비공사(48개월)" xfId="1518" xr:uid="{00000000-0005-0000-0000-00003C060000}"/>
    <cellStyle name="통_06-부대공_02-배수공_배수공H_통영기초#11-97-1_평택#18,19건축대비공사(48개월)-단가수정" xfId="1519" xr:uid="{00000000-0005-0000-0000-00003D060000}"/>
    <cellStyle name="통_06-부대공_02-배수공_배수공H_통영기초#11-rev1" xfId="1520" xr:uid="{00000000-0005-0000-0000-00003E060000}"/>
    <cellStyle name="통_06-부대공_02-배수공_배수공H_통영기초#11-rev1_노임단가" xfId="1521" xr:uid="{00000000-0005-0000-0000-00003F060000}"/>
    <cellStyle name="통_06-부대공_02-배수공_배수공H_통영기초#11-rev1_통합내역서" xfId="1522" xr:uid="{00000000-0005-0000-0000-000040060000}"/>
    <cellStyle name="통_06-부대공_02-배수공_배수공H_통영기초#11-rev1_통합내역서_평택#18,19건축대비공사(48개월)" xfId="1523" xr:uid="{00000000-0005-0000-0000-000041060000}"/>
    <cellStyle name="통_06-부대공_02-배수공_배수공H_통영기초#11-rev1_통합내역서_평택#18,19건축대비공사(48개월)-단가수정" xfId="1524" xr:uid="{00000000-0005-0000-0000-000042060000}"/>
    <cellStyle name="통_06-부대공_02-배수공_배수공H_통영기초#11-rev1_평택#18,19건축대비공사(48개월)" xfId="1525" xr:uid="{00000000-0005-0000-0000-000043060000}"/>
    <cellStyle name="통_06-부대공_02-배수공_배수공H_통영기초#11-rev1_평택#18,19건축대비공사(48개월)-단가수정" xfId="1526" xr:uid="{00000000-0005-0000-0000-000044060000}"/>
    <cellStyle name="통_06-부대공_02-배수공_배수공H_통영기초#11-rev1_평택15-17본체내역서_rev5" xfId="1527" xr:uid="{00000000-0005-0000-0000-000045060000}"/>
    <cellStyle name="통_06-부대공_02-배수공_배수공H_통합내역서" xfId="1528" xr:uid="{00000000-0005-0000-0000-000046060000}"/>
    <cellStyle name="통_06-부대공_02-배수공_배수공H_평택#18,19건축대비공사(48개월)" xfId="1529" xr:uid="{00000000-0005-0000-0000-000047060000}"/>
    <cellStyle name="통_06-부대공_02-배수공_배수공H_평택#18,19건축대비공사(48개월)-단가수정" xfId="1530" xr:uid="{00000000-0005-0000-0000-000048060000}"/>
    <cellStyle name="통_06-부대공_02-배수공_배수공H_평택15-17본체내역서_rev5" xfId="1531" xr:uid="{00000000-0005-0000-0000-000049060000}"/>
    <cellStyle name="통_06-부대공_02-배수공_통영기초#11-97-1" xfId="1532" xr:uid="{00000000-0005-0000-0000-00004A060000}"/>
    <cellStyle name="통_06-부대공_02-배수공_통영기초#11-97-1_평택#18,19건축대비공사(48개월)" xfId="1533" xr:uid="{00000000-0005-0000-0000-00004B060000}"/>
    <cellStyle name="통_06-부대공_02-배수공_통영기초#11-97-1_평택#18,19건축대비공사(48개월)-단가수정" xfId="1534" xr:uid="{00000000-0005-0000-0000-00004C060000}"/>
    <cellStyle name="통_06-부대공_02-배수공_통영기초#11-rev1" xfId="1535" xr:uid="{00000000-0005-0000-0000-00004D060000}"/>
    <cellStyle name="통_06-부대공_02-배수공_통영기초#11-rev1_노임단가" xfId="1536" xr:uid="{00000000-0005-0000-0000-00004E060000}"/>
    <cellStyle name="통_06-부대공_02-배수공_통영기초#11-rev1_통합내역서" xfId="1537" xr:uid="{00000000-0005-0000-0000-00004F060000}"/>
    <cellStyle name="통_06-부대공_02-배수공_통영기초#11-rev1_통합내역서_평택#18,19건축대비공사(48개월)" xfId="1538" xr:uid="{00000000-0005-0000-0000-000050060000}"/>
    <cellStyle name="통_06-부대공_02-배수공_통영기초#11-rev1_통합내역서_평택#18,19건축대비공사(48개월)-단가수정" xfId="1539" xr:uid="{00000000-0005-0000-0000-000051060000}"/>
    <cellStyle name="통_06-부대공_02-배수공_통영기초#11-rev1_평택#18,19건축대비공사(48개월)" xfId="1540" xr:uid="{00000000-0005-0000-0000-000052060000}"/>
    <cellStyle name="통_06-부대공_02-배수공_통영기초#11-rev1_평택#18,19건축대비공사(48개월)-단가수정" xfId="1541" xr:uid="{00000000-0005-0000-0000-000053060000}"/>
    <cellStyle name="통_06-부대공_02-배수공_통영기초#11-rev1_평택15-17본체내역서_rev5" xfId="1542" xr:uid="{00000000-0005-0000-0000-000054060000}"/>
    <cellStyle name="통_06-부대공_02-배수공_통합내역서" xfId="1543" xr:uid="{00000000-0005-0000-0000-000055060000}"/>
    <cellStyle name="통_06-부대공_02-배수공_평택#18,19건축대비공사(48개월)" xfId="1544" xr:uid="{00000000-0005-0000-0000-000056060000}"/>
    <cellStyle name="통_06-부대공_02-배수공_평택#18,19건축대비공사(48개월)-단가수정" xfId="1545" xr:uid="{00000000-0005-0000-0000-000057060000}"/>
    <cellStyle name="통_06-부대공_02-배수공_평택15-17본체내역서_rev5" xfId="1546" xr:uid="{00000000-0005-0000-0000-000058060000}"/>
    <cellStyle name="통_수량산출서(수정)_01-토공_02-배수공" xfId="1547" xr:uid="{00000000-0005-0000-0000-000059060000}"/>
    <cellStyle name="통_수량산출서(수정)_01-토공_02-배수공_노임단가" xfId="1548" xr:uid="{00000000-0005-0000-0000-00005A060000}"/>
    <cellStyle name="통_수량산출서(수정)_01-토공_02-배수공_배수공H" xfId="1549" xr:uid="{00000000-0005-0000-0000-00005B060000}"/>
    <cellStyle name="통_수량산출서(수정)_01-토공_02-배수공_배수공H_노임단가" xfId="1550" xr:uid="{00000000-0005-0000-0000-00005C060000}"/>
    <cellStyle name="통_수량산출서(수정)_01-토공_02-배수공_배수공H_통영기초#11-97-1" xfId="1551" xr:uid="{00000000-0005-0000-0000-00005D060000}"/>
    <cellStyle name="통_수량산출서(수정)_01-토공_02-배수공_배수공H_통영기초#11-97-1_평택#18,19건축대비공사(48개월)" xfId="1552" xr:uid="{00000000-0005-0000-0000-00005E060000}"/>
    <cellStyle name="통_수량산출서(수정)_01-토공_02-배수공_배수공H_통영기초#11-97-1_평택#18,19건축대비공사(48개월)-단가수정" xfId="1553" xr:uid="{00000000-0005-0000-0000-00005F060000}"/>
    <cellStyle name="통_수량산출서(수정)_01-토공_02-배수공_배수공H_통영기초#11-rev1" xfId="1554" xr:uid="{00000000-0005-0000-0000-000060060000}"/>
    <cellStyle name="통_수량산출서(수정)_01-토공_02-배수공_배수공H_통영기초#11-rev1_노임단가" xfId="1555" xr:uid="{00000000-0005-0000-0000-000061060000}"/>
    <cellStyle name="통_수량산출서(수정)_01-토공_02-배수공_배수공H_통영기초#11-rev1_통합내역서" xfId="1556" xr:uid="{00000000-0005-0000-0000-000062060000}"/>
    <cellStyle name="통_수량산출서(수정)_01-토공_02-배수공_배수공H_통영기초#11-rev1_통합내역서_평택#18,19건축대비공사(48개월)" xfId="1557" xr:uid="{00000000-0005-0000-0000-000063060000}"/>
    <cellStyle name="통_수량산출서(수정)_01-토공_02-배수공_배수공H_통영기초#11-rev1_통합내역서_평택#18,19건축대비공사(48개월)-단가수정" xfId="1558" xr:uid="{00000000-0005-0000-0000-000064060000}"/>
    <cellStyle name="통_수량산출서(수정)_01-토공_02-배수공_배수공H_통영기초#11-rev1_평택#18,19건축대비공사(48개월)" xfId="1559" xr:uid="{00000000-0005-0000-0000-000065060000}"/>
    <cellStyle name="통_수량산출서(수정)_01-토공_02-배수공_배수공H_통영기초#11-rev1_평택#18,19건축대비공사(48개월)-단가수정" xfId="1560" xr:uid="{00000000-0005-0000-0000-000066060000}"/>
    <cellStyle name="통_수량산출서(수정)_01-토공_02-배수공_배수공H_통영기초#11-rev1_평택15-17본체내역서_rev5" xfId="1561" xr:uid="{00000000-0005-0000-0000-000067060000}"/>
    <cellStyle name="통_수량산출서(수정)_01-토공_02-배수공_배수공H_통합내역서" xfId="1562" xr:uid="{00000000-0005-0000-0000-000068060000}"/>
    <cellStyle name="통_수량산출서(수정)_01-토공_02-배수공_배수공H_평택#18,19건축대비공사(48개월)" xfId="1563" xr:uid="{00000000-0005-0000-0000-000069060000}"/>
    <cellStyle name="통_수량산출서(수정)_01-토공_02-배수공_배수공H_평택#18,19건축대비공사(48개월)-단가수정" xfId="1564" xr:uid="{00000000-0005-0000-0000-00006A060000}"/>
    <cellStyle name="통_수량산출서(수정)_01-토공_02-배수공_배수공H_평택15-17본체내역서_rev5" xfId="1565" xr:uid="{00000000-0005-0000-0000-00006B060000}"/>
    <cellStyle name="통_수량산출서(수정)_01-토공_02-배수공_통영기초#11-97-1" xfId="1566" xr:uid="{00000000-0005-0000-0000-00006C060000}"/>
    <cellStyle name="통_수량산출서(수정)_01-토공_02-배수공_통영기초#11-97-1_평택#18,19건축대비공사(48개월)" xfId="1567" xr:uid="{00000000-0005-0000-0000-00006D060000}"/>
    <cellStyle name="통_수량산출서(수정)_01-토공_02-배수공_통영기초#11-97-1_평택#18,19건축대비공사(48개월)-단가수정" xfId="1568" xr:uid="{00000000-0005-0000-0000-00006E060000}"/>
    <cellStyle name="통_수량산출서(수정)_01-토공_02-배수공_통영기초#11-rev1" xfId="1569" xr:uid="{00000000-0005-0000-0000-00006F060000}"/>
    <cellStyle name="통_수량산출서(수정)_01-토공_02-배수공_통영기초#11-rev1_노임단가" xfId="1570" xr:uid="{00000000-0005-0000-0000-000070060000}"/>
    <cellStyle name="통_수량산출서(수정)_01-토공_02-배수공_통영기초#11-rev1_통합내역서" xfId="1571" xr:uid="{00000000-0005-0000-0000-000071060000}"/>
    <cellStyle name="통_수량산출서(수정)_01-토공_02-배수공_통영기초#11-rev1_통합내역서_평택#18,19건축대비공사(48개월)" xfId="1572" xr:uid="{00000000-0005-0000-0000-000072060000}"/>
    <cellStyle name="통_수량산출서(수정)_01-토공_02-배수공_통영기초#11-rev1_통합내역서_평택#18,19건축대비공사(48개월)-단가수정" xfId="1573" xr:uid="{00000000-0005-0000-0000-000073060000}"/>
    <cellStyle name="통_수량산출서(수정)_01-토공_02-배수공_통영기초#11-rev1_평택#18,19건축대비공사(48개월)" xfId="1574" xr:uid="{00000000-0005-0000-0000-000074060000}"/>
    <cellStyle name="통_수량산출서(수정)_01-토공_02-배수공_통영기초#11-rev1_평택#18,19건축대비공사(48개월)-단가수정" xfId="1575" xr:uid="{00000000-0005-0000-0000-000075060000}"/>
    <cellStyle name="통_수량산출서(수정)_01-토공_02-배수공_통영기초#11-rev1_평택15-17본체내역서_rev5" xfId="1576" xr:uid="{00000000-0005-0000-0000-000076060000}"/>
    <cellStyle name="통_수량산출서(수정)_01-토공_02-배수공_통합내역서" xfId="1577" xr:uid="{00000000-0005-0000-0000-000077060000}"/>
    <cellStyle name="통_수량산출서(수정)_01-토공_02-배수공_평택#18,19건축대비공사(48개월)" xfId="1578" xr:uid="{00000000-0005-0000-0000-000078060000}"/>
    <cellStyle name="통_수량산출서(수정)_01-토공_02-배수공_평택#18,19건축대비공사(48개월)-단가수정" xfId="1579" xr:uid="{00000000-0005-0000-0000-000079060000}"/>
    <cellStyle name="통_수량산출서(수정)_01-토공_02-배수공_평택15-17본체내역서_rev5" xfId="1580" xr:uid="{00000000-0005-0000-0000-00007A060000}"/>
    <cellStyle name="통_수량산출서(수정)_02-배수공" xfId="1581" xr:uid="{00000000-0005-0000-0000-00007B060000}"/>
    <cellStyle name="통_수량산출서(수정)_02-배수공_02-배수공" xfId="1582" xr:uid="{00000000-0005-0000-0000-00007C060000}"/>
    <cellStyle name="통_수량산출서(수정)_02-배수공_02-배수공_노임단가" xfId="1583" xr:uid="{00000000-0005-0000-0000-00007D060000}"/>
    <cellStyle name="통_수량산출서(수정)_02-배수공_02-배수공_배수공H" xfId="1584" xr:uid="{00000000-0005-0000-0000-00007E060000}"/>
    <cellStyle name="통_수량산출서(수정)_02-배수공_02-배수공_배수공H_노임단가" xfId="1585" xr:uid="{00000000-0005-0000-0000-00007F060000}"/>
    <cellStyle name="통_수량산출서(수정)_02-배수공_02-배수공_배수공H_통영기초#11-97-1" xfId="1586" xr:uid="{00000000-0005-0000-0000-000080060000}"/>
    <cellStyle name="통_수량산출서(수정)_02-배수공_02-배수공_배수공H_통영기초#11-97-1_평택#18,19건축대비공사(48개월)" xfId="1587" xr:uid="{00000000-0005-0000-0000-000081060000}"/>
    <cellStyle name="통_수량산출서(수정)_02-배수공_02-배수공_배수공H_통영기초#11-97-1_평택#18,19건축대비공사(48개월)-단가수정" xfId="1588" xr:uid="{00000000-0005-0000-0000-000082060000}"/>
    <cellStyle name="통_수량산출서(수정)_02-배수공_02-배수공_배수공H_통영기초#11-rev1" xfId="1589" xr:uid="{00000000-0005-0000-0000-000083060000}"/>
    <cellStyle name="통_수량산출서(수정)_02-배수공_02-배수공_배수공H_통영기초#11-rev1_노임단가" xfId="1590" xr:uid="{00000000-0005-0000-0000-000084060000}"/>
    <cellStyle name="통_수량산출서(수정)_02-배수공_02-배수공_배수공H_통영기초#11-rev1_통합내역서" xfId="1591" xr:uid="{00000000-0005-0000-0000-000085060000}"/>
    <cellStyle name="통_수량산출서(수정)_02-배수공_02-배수공_배수공H_통영기초#11-rev1_통합내역서_평택#18,19건축대비공사(48개월)" xfId="1592" xr:uid="{00000000-0005-0000-0000-000086060000}"/>
    <cellStyle name="통_수량산출서(수정)_02-배수공_02-배수공_배수공H_통영기초#11-rev1_통합내역서_평택#18,19건축대비공사(48개월)-단가수정" xfId="1593" xr:uid="{00000000-0005-0000-0000-000087060000}"/>
    <cellStyle name="통_수량산출서(수정)_02-배수공_02-배수공_배수공H_통영기초#11-rev1_평택#18,19건축대비공사(48개월)" xfId="1594" xr:uid="{00000000-0005-0000-0000-000088060000}"/>
    <cellStyle name="통_수량산출서(수정)_02-배수공_02-배수공_배수공H_통영기초#11-rev1_평택#18,19건축대비공사(48개월)-단가수정" xfId="1595" xr:uid="{00000000-0005-0000-0000-000089060000}"/>
    <cellStyle name="통_수량산출서(수정)_02-배수공_02-배수공_배수공H_통영기초#11-rev1_평택15-17본체내역서_rev5" xfId="1596" xr:uid="{00000000-0005-0000-0000-00008A060000}"/>
    <cellStyle name="통_수량산출서(수정)_02-배수공_02-배수공_배수공H_통합내역서" xfId="1597" xr:uid="{00000000-0005-0000-0000-00008B060000}"/>
    <cellStyle name="통_수량산출서(수정)_02-배수공_02-배수공_배수공H_평택#18,19건축대비공사(48개월)" xfId="1598" xr:uid="{00000000-0005-0000-0000-00008C060000}"/>
    <cellStyle name="통_수량산출서(수정)_02-배수공_02-배수공_배수공H_평택#18,19건축대비공사(48개월)-단가수정" xfId="1599" xr:uid="{00000000-0005-0000-0000-00008D060000}"/>
    <cellStyle name="통_수량산출서(수정)_02-배수공_02-배수공_배수공H_평택15-17본체내역서_rev5" xfId="1600" xr:uid="{00000000-0005-0000-0000-00008E060000}"/>
    <cellStyle name="통_수량산출서(수정)_02-배수공_02-배수공_통영기초#11-97-1" xfId="1601" xr:uid="{00000000-0005-0000-0000-00008F060000}"/>
    <cellStyle name="통_수량산출서(수정)_02-배수공_02-배수공_통영기초#11-97-1_평택#18,19건축대비공사(48개월)" xfId="1602" xr:uid="{00000000-0005-0000-0000-000090060000}"/>
    <cellStyle name="통_수량산출서(수정)_02-배수공_02-배수공_통영기초#11-97-1_평택#18,19건축대비공사(48개월)-단가수정" xfId="1603" xr:uid="{00000000-0005-0000-0000-000091060000}"/>
    <cellStyle name="통_수량산출서(수정)_02-배수공_02-배수공_통영기초#11-rev1" xfId="1604" xr:uid="{00000000-0005-0000-0000-000092060000}"/>
    <cellStyle name="통_수량산출서(수정)_02-배수공_02-배수공_통영기초#11-rev1_노임단가" xfId="1605" xr:uid="{00000000-0005-0000-0000-000093060000}"/>
    <cellStyle name="통_수량산출서(수정)_02-배수공_02-배수공_통영기초#11-rev1_통합내역서" xfId="1606" xr:uid="{00000000-0005-0000-0000-000094060000}"/>
    <cellStyle name="통_수량산출서(수정)_02-배수공_02-배수공_통영기초#11-rev1_통합내역서_평택#18,19건축대비공사(48개월)" xfId="1607" xr:uid="{00000000-0005-0000-0000-000095060000}"/>
    <cellStyle name="통_수량산출서(수정)_02-배수공_02-배수공_통영기초#11-rev1_통합내역서_평택#18,19건축대비공사(48개월)-단가수정" xfId="1608" xr:uid="{00000000-0005-0000-0000-000096060000}"/>
    <cellStyle name="통_수량산출서(수정)_02-배수공_02-배수공_통영기초#11-rev1_평택#18,19건축대비공사(48개월)" xfId="1609" xr:uid="{00000000-0005-0000-0000-000097060000}"/>
    <cellStyle name="통_수량산출서(수정)_02-배수공_02-배수공_통영기초#11-rev1_평택#18,19건축대비공사(48개월)-단가수정" xfId="1610" xr:uid="{00000000-0005-0000-0000-000098060000}"/>
    <cellStyle name="통_수량산출서(수정)_02-배수공_02-배수공_통영기초#11-rev1_평택15-17본체내역서_rev5" xfId="1611" xr:uid="{00000000-0005-0000-0000-000099060000}"/>
    <cellStyle name="통_수량산출서(수정)_02-배수공_02-배수공_통합내역서" xfId="1612" xr:uid="{00000000-0005-0000-0000-00009A060000}"/>
    <cellStyle name="통_수량산출서(수정)_02-배수공_02-배수공_평택#18,19건축대비공사(48개월)" xfId="1613" xr:uid="{00000000-0005-0000-0000-00009B060000}"/>
    <cellStyle name="통_수량산출서(수정)_02-배수공_02-배수공_평택#18,19건축대비공사(48개월)-단가수정" xfId="1614" xr:uid="{00000000-0005-0000-0000-00009C060000}"/>
    <cellStyle name="통_수량산출서(수정)_02-배수공_02-배수공_평택15-17본체내역서_rev5" xfId="1615" xr:uid="{00000000-0005-0000-0000-00009D060000}"/>
    <cellStyle name="통_수량산출서(수정)_02-배수공_노임단가" xfId="1616" xr:uid="{00000000-0005-0000-0000-00009E060000}"/>
    <cellStyle name="통_수량산출서(수정)_02-배수공_배수공H" xfId="1617" xr:uid="{00000000-0005-0000-0000-00009F060000}"/>
    <cellStyle name="통_수량산출서(수정)_02-배수공_배수공H_노임단가" xfId="1618" xr:uid="{00000000-0005-0000-0000-0000A0060000}"/>
    <cellStyle name="통_수량산출서(수정)_02-배수공_배수공H_통영기초#11-97-1" xfId="1619" xr:uid="{00000000-0005-0000-0000-0000A1060000}"/>
    <cellStyle name="통_수량산출서(수정)_02-배수공_배수공H_통영기초#11-97-1_평택#18,19건축대비공사(48개월)" xfId="1620" xr:uid="{00000000-0005-0000-0000-0000A2060000}"/>
    <cellStyle name="통_수량산출서(수정)_02-배수공_배수공H_통영기초#11-97-1_평택#18,19건축대비공사(48개월)-단가수정" xfId="1621" xr:uid="{00000000-0005-0000-0000-0000A3060000}"/>
    <cellStyle name="통_수량산출서(수정)_02-배수공_배수공H_통영기초#11-rev1" xfId="1622" xr:uid="{00000000-0005-0000-0000-0000A4060000}"/>
    <cellStyle name="통_수량산출서(수정)_02-배수공_배수공H_통영기초#11-rev1_노임단가" xfId="1623" xr:uid="{00000000-0005-0000-0000-0000A5060000}"/>
    <cellStyle name="통_수량산출서(수정)_02-배수공_배수공H_통영기초#11-rev1_통합내역서" xfId="1624" xr:uid="{00000000-0005-0000-0000-0000A6060000}"/>
    <cellStyle name="통_수량산출서(수정)_02-배수공_배수공H_통영기초#11-rev1_통합내역서_평택#18,19건축대비공사(48개월)" xfId="1625" xr:uid="{00000000-0005-0000-0000-0000A7060000}"/>
    <cellStyle name="통_수량산출서(수정)_02-배수공_배수공H_통영기초#11-rev1_통합내역서_평택#18,19건축대비공사(48개월)-단가수정" xfId="1626" xr:uid="{00000000-0005-0000-0000-0000A8060000}"/>
    <cellStyle name="통_수량산출서(수정)_02-배수공_배수공H_통영기초#11-rev1_평택#18,19건축대비공사(48개월)" xfId="1627" xr:uid="{00000000-0005-0000-0000-0000A9060000}"/>
    <cellStyle name="통_수량산출서(수정)_02-배수공_배수공H_통영기초#11-rev1_평택#18,19건축대비공사(48개월)-단가수정" xfId="1628" xr:uid="{00000000-0005-0000-0000-0000AA060000}"/>
    <cellStyle name="통_수량산출서(수정)_02-배수공_배수공H_통영기초#11-rev1_평택15-17본체내역서_rev5" xfId="1629" xr:uid="{00000000-0005-0000-0000-0000AB060000}"/>
    <cellStyle name="통_수량산출서(수정)_02-배수공_배수공H_통합내역서" xfId="1630" xr:uid="{00000000-0005-0000-0000-0000AC060000}"/>
    <cellStyle name="통_수량산출서(수정)_02-배수공_배수공H_평택#18,19건축대비공사(48개월)" xfId="1631" xr:uid="{00000000-0005-0000-0000-0000AD060000}"/>
    <cellStyle name="통_수량산출서(수정)_02-배수공_배수공H_평택#18,19건축대비공사(48개월)-단가수정" xfId="1632" xr:uid="{00000000-0005-0000-0000-0000AE060000}"/>
    <cellStyle name="통_수량산출서(수정)_02-배수공_배수공H_평택15-17본체내역서_rev5" xfId="1633" xr:uid="{00000000-0005-0000-0000-0000AF060000}"/>
    <cellStyle name="통_수량산출서(수정)_02-배수공_통영기초#11-97-1" xfId="1634" xr:uid="{00000000-0005-0000-0000-0000B0060000}"/>
    <cellStyle name="통_수량산출서(수정)_02-배수공_통영기초#11-97-1_평택#18,19건축대비공사(48개월)" xfId="1635" xr:uid="{00000000-0005-0000-0000-0000B1060000}"/>
    <cellStyle name="통_수량산출서(수정)_02-배수공_통영기초#11-97-1_평택#18,19건축대비공사(48개월)-단가수정" xfId="1636" xr:uid="{00000000-0005-0000-0000-0000B2060000}"/>
    <cellStyle name="통_수량산출서(수정)_02-배수공_통영기초#11-rev1" xfId="1637" xr:uid="{00000000-0005-0000-0000-0000B3060000}"/>
    <cellStyle name="통_수량산출서(수정)_02-배수공_통영기초#11-rev1_노임단가" xfId="1638" xr:uid="{00000000-0005-0000-0000-0000B4060000}"/>
    <cellStyle name="통_수량산출서(수정)_02-배수공_통영기초#11-rev1_통합내역서" xfId="1639" xr:uid="{00000000-0005-0000-0000-0000B5060000}"/>
    <cellStyle name="통_수량산출서(수정)_02-배수공_통영기초#11-rev1_통합내역서_평택#18,19건축대비공사(48개월)" xfId="1640" xr:uid="{00000000-0005-0000-0000-0000B6060000}"/>
    <cellStyle name="통_수량산출서(수정)_02-배수공_통영기초#11-rev1_통합내역서_평택#18,19건축대비공사(48개월)-단가수정" xfId="1641" xr:uid="{00000000-0005-0000-0000-0000B7060000}"/>
    <cellStyle name="통_수량산출서(수정)_02-배수공_통영기초#11-rev1_평택#18,19건축대비공사(48개월)" xfId="1642" xr:uid="{00000000-0005-0000-0000-0000B8060000}"/>
    <cellStyle name="통_수량산출서(수정)_02-배수공_통영기초#11-rev1_평택#18,19건축대비공사(48개월)-단가수정" xfId="1643" xr:uid="{00000000-0005-0000-0000-0000B9060000}"/>
    <cellStyle name="통_수량산출서(수정)_02-배수공_통영기초#11-rev1_평택15-17본체내역서_rev5" xfId="1644" xr:uid="{00000000-0005-0000-0000-0000BA060000}"/>
    <cellStyle name="통_수량산출서(수정)_02-배수공_통합내역서" xfId="1645" xr:uid="{00000000-0005-0000-0000-0000BB060000}"/>
    <cellStyle name="통_수량산출서(수정)_02-배수공_평택#18,19건축대비공사(48개월)" xfId="1646" xr:uid="{00000000-0005-0000-0000-0000BC060000}"/>
    <cellStyle name="통_수량산출서(수정)_02-배수공_평택#18,19건축대비공사(48개월)-단가수정" xfId="1647" xr:uid="{00000000-0005-0000-0000-0000BD060000}"/>
    <cellStyle name="통_수량산출서(수정)_02-배수공_평택15-17본체내역서_rev5" xfId="1648" xr:uid="{00000000-0005-0000-0000-0000BE060000}"/>
    <cellStyle name="통_수량산출서(수정)_04-포장공_02-배수공" xfId="1649" xr:uid="{00000000-0005-0000-0000-0000BF060000}"/>
    <cellStyle name="통_수량산출서(수정)_04-포장공_02-배수공_노임단가" xfId="1650" xr:uid="{00000000-0005-0000-0000-0000C0060000}"/>
    <cellStyle name="통_수량산출서(수정)_04-포장공_02-배수공_배수공H" xfId="1651" xr:uid="{00000000-0005-0000-0000-0000C1060000}"/>
    <cellStyle name="통_수량산출서(수정)_04-포장공_02-배수공_배수공H_노임단가" xfId="1652" xr:uid="{00000000-0005-0000-0000-0000C2060000}"/>
    <cellStyle name="통_수량산출서(수정)_04-포장공_02-배수공_배수공H_통영기초#11-97-1" xfId="1653" xr:uid="{00000000-0005-0000-0000-0000C3060000}"/>
    <cellStyle name="통_수량산출서(수정)_04-포장공_02-배수공_배수공H_통영기초#11-97-1_평택#18,19건축대비공사(48개월)" xfId="1654" xr:uid="{00000000-0005-0000-0000-0000C4060000}"/>
    <cellStyle name="통_수량산출서(수정)_04-포장공_02-배수공_배수공H_통영기초#11-97-1_평택#18,19건축대비공사(48개월)-단가수정" xfId="1655" xr:uid="{00000000-0005-0000-0000-0000C5060000}"/>
    <cellStyle name="통_수량산출서(수정)_04-포장공_02-배수공_배수공H_통영기초#11-rev1" xfId="1656" xr:uid="{00000000-0005-0000-0000-0000C6060000}"/>
    <cellStyle name="통_수량산출서(수정)_04-포장공_02-배수공_배수공H_통영기초#11-rev1_노임단가" xfId="1657" xr:uid="{00000000-0005-0000-0000-0000C7060000}"/>
    <cellStyle name="통_수량산출서(수정)_04-포장공_02-배수공_배수공H_통영기초#11-rev1_통합내역서" xfId="1658" xr:uid="{00000000-0005-0000-0000-0000C8060000}"/>
    <cellStyle name="통_수량산출서(수정)_04-포장공_02-배수공_배수공H_통영기초#11-rev1_통합내역서_평택#18,19건축대비공사(48개월)" xfId="1659" xr:uid="{00000000-0005-0000-0000-0000C9060000}"/>
    <cellStyle name="통_수량산출서(수정)_04-포장공_02-배수공_배수공H_통영기초#11-rev1_통합내역서_평택#18,19건축대비공사(48개월)-단가수정" xfId="1660" xr:uid="{00000000-0005-0000-0000-0000CA060000}"/>
    <cellStyle name="통_수량산출서(수정)_04-포장공_02-배수공_배수공H_통영기초#11-rev1_평택#18,19건축대비공사(48개월)" xfId="1661" xr:uid="{00000000-0005-0000-0000-0000CB060000}"/>
    <cellStyle name="통_수량산출서(수정)_04-포장공_02-배수공_배수공H_통영기초#11-rev1_평택#18,19건축대비공사(48개월)-단가수정" xfId="1662" xr:uid="{00000000-0005-0000-0000-0000CC060000}"/>
    <cellStyle name="통_수량산출서(수정)_04-포장공_02-배수공_배수공H_통영기초#11-rev1_평택15-17본체내역서_rev5" xfId="1663" xr:uid="{00000000-0005-0000-0000-0000CD060000}"/>
    <cellStyle name="통_수량산출서(수정)_04-포장공_02-배수공_배수공H_통합내역서" xfId="1664" xr:uid="{00000000-0005-0000-0000-0000CE060000}"/>
    <cellStyle name="통_수량산출서(수정)_04-포장공_02-배수공_배수공H_평택#18,19건축대비공사(48개월)" xfId="1665" xr:uid="{00000000-0005-0000-0000-0000CF060000}"/>
    <cellStyle name="통_수량산출서(수정)_04-포장공_02-배수공_배수공H_평택#18,19건축대비공사(48개월)-단가수정" xfId="1666" xr:uid="{00000000-0005-0000-0000-0000D0060000}"/>
    <cellStyle name="통_수량산출서(수정)_04-포장공_02-배수공_배수공H_평택15-17본체내역서_rev5" xfId="1667" xr:uid="{00000000-0005-0000-0000-0000D1060000}"/>
    <cellStyle name="통_수량산출서(수정)_04-포장공_02-배수공_통영기초#11-97-1" xfId="1668" xr:uid="{00000000-0005-0000-0000-0000D2060000}"/>
    <cellStyle name="통_수량산출서(수정)_04-포장공_02-배수공_통영기초#11-97-1_평택#18,19건축대비공사(48개월)" xfId="1669" xr:uid="{00000000-0005-0000-0000-0000D3060000}"/>
    <cellStyle name="통_수량산출서(수정)_04-포장공_02-배수공_통영기초#11-97-1_평택#18,19건축대비공사(48개월)-단가수정" xfId="1670" xr:uid="{00000000-0005-0000-0000-0000D4060000}"/>
    <cellStyle name="통_수량산출서(수정)_04-포장공_02-배수공_통영기초#11-rev1" xfId="1671" xr:uid="{00000000-0005-0000-0000-0000D5060000}"/>
    <cellStyle name="통_수량산출서(수정)_04-포장공_02-배수공_통영기초#11-rev1_노임단가" xfId="1672" xr:uid="{00000000-0005-0000-0000-0000D6060000}"/>
    <cellStyle name="통_수량산출서(수정)_04-포장공_02-배수공_통영기초#11-rev1_통합내역서" xfId="1673" xr:uid="{00000000-0005-0000-0000-0000D7060000}"/>
    <cellStyle name="통_수량산출서(수정)_04-포장공_02-배수공_통영기초#11-rev1_통합내역서_평택#18,19건축대비공사(48개월)" xfId="1674" xr:uid="{00000000-0005-0000-0000-0000D8060000}"/>
    <cellStyle name="통_수량산출서(수정)_04-포장공_02-배수공_통영기초#11-rev1_통합내역서_평택#18,19건축대비공사(48개월)-단가수정" xfId="1675" xr:uid="{00000000-0005-0000-0000-0000D9060000}"/>
    <cellStyle name="통_수량산출서(수정)_04-포장공_02-배수공_통영기초#11-rev1_평택#18,19건축대비공사(48개월)" xfId="1676" xr:uid="{00000000-0005-0000-0000-0000DA060000}"/>
    <cellStyle name="통_수량산출서(수정)_04-포장공_02-배수공_통영기초#11-rev1_평택#18,19건축대비공사(48개월)-단가수정" xfId="1677" xr:uid="{00000000-0005-0000-0000-0000DB060000}"/>
    <cellStyle name="통_수량산출서(수정)_04-포장공_02-배수공_통영기초#11-rev1_평택15-17본체내역서_rev5" xfId="1678" xr:uid="{00000000-0005-0000-0000-0000DC060000}"/>
    <cellStyle name="통_수량산출서(수정)_04-포장공_02-배수공_통합내역서" xfId="1679" xr:uid="{00000000-0005-0000-0000-0000DD060000}"/>
    <cellStyle name="통_수량산출서(수정)_04-포장공_02-배수공_평택#18,19건축대비공사(48개월)" xfId="1680" xr:uid="{00000000-0005-0000-0000-0000DE060000}"/>
    <cellStyle name="통_수량산출서(수정)_04-포장공_02-배수공_평택#18,19건축대비공사(48개월)-단가수정" xfId="1681" xr:uid="{00000000-0005-0000-0000-0000DF060000}"/>
    <cellStyle name="통_수량산출서(수정)_04-포장공_02-배수공_평택15-17본체내역서_rev5" xfId="1682" xr:uid="{00000000-0005-0000-0000-0000E0060000}"/>
    <cellStyle name="통_수량산출서(수정)_06-부대공_02-배수공" xfId="1683" xr:uid="{00000000-0005-0000-0000-0000E1060000}"/>
    <cellStyle name="통_수량산출서(수정)_06-부대공_02-배수공_노임단가" xfId="1684" xr:uid="{00000000-0005-0000-0000-0000E2060000}"/>
    <cellStyle name="통_수량산출서(수정)_06-부대공_02-배수공_배수공H" xfId="1685" xr:uid="{00000000-0005-0000-0000-0000E3060000}"/>
    <cellStyle name="통_수량산출서(수정)_06-부대공_02-배수공_배수공H_노임단가" xfId="1686" xr:uid="{00000000-0005-0000-0000-0000E4060000}"/>
    <cellStyle name="통_수량산출서(수정)_06-부대공_02-배수공_배수공H_통영기초#11-97-1" xfId="1687" xr:uid="{00000000-0005-0000-0000-0000E5060000}"/>
    <cellStyle name="통_수량산출서(수정)_06-부대공_02-배수공_배수공H_통영기초#11-97-1_평택#18,19건축대비공사(48개월)" xfId="1688" xr:uid="{00000000-0005-0000-0000-0000E6060000}"/>
    <cellStyle name="통_수량산출서(수정)_06-부대공_02-배수공_배수공H_통영기초#11-97-1_평택#18,19건축대비공사(48개월)-단가수정" xfId="1689" xr:uid="{00000000-0005-0000-0000-0000E7060000}"/>
    <cellStyle name="통_수량산출서(수정)_06-부대공_02-배수공_배수공H_통영기초#11-rev1" xfId="1690" xr:uid="{00000000-0005-0000-0000-0000E8060000}"/>
    <cellStyle name="통_수량산출서(수정)_06-부대공_02-배수공_배수공H_통영기초#11-rev1_노임단가" xfId="1691" xr:uid="{00000000-0005-0000-0000-0000E9060000}"/>
    <cellStyle name="통_수량산출서(수정)_06-부대공_02-배수공_배수공H_통영기초#11-rev1_통합내역서" xfId="1692" xr:uid="{00000000-0005-0000-0000-0000EA060000}"/>
    <cellStyle name="통_수량산출서(수정)_06-부대공_02-배수공_배수공H_통영기초#11-rev1_통합내역서_평택#18,19건축대비공사(48개월)" xfId="1693" xr:uid="{00000000-0005-0000-0000-0000EB060000}"/>
    <cellStyle name="통_수량산출서(수정)_06-부대공_02-배수공_배수공H_통영기초#11-rev1_통합내역서_평택#18,19건축대비공사(48개월)-단가수정" xfId="1694" xr:uid="{00000000-0005-0000-0000-0000EC060000}"/>
    <cellStyle name="통_수량산출서(수정)_06-부대공_02-배수공_배수공H_통영기초#11-rev1_평택#18,19건축대비공사(48개월)" xfId="1695" xr:uid="{00000000-0005-0000-0000-0000ED060000}"/>
    <cellStyle name="통_수량산출서(수정)_06-부대공_02-배수공_배수공H_통영기초#11-rev1_평택#18,19건축대비공사(48개월)-단가수정" xfId="1696" xr:uid="{00000000-0005-0000-0000-0000EE060000}"/>
    <cellStyle name="통_수량산출서(수정)_06-부대공_02-배수공_배수공H_통영기초#11-rev1_평택15-17본체내역서_rev5" xfId="1697" xr:uid="{00000000-0005-0000-0000-0000EF060000}"/>
    <cellStyle name="통_수량산출서(수정)_06-부대공_02-배수공_배수공H_통합내역서" xfId="1698" xr:uid="{00000000-0005-0000-0000-0000F0060000}"/>
    <cellStyle name="통_수량산출서(수정)_06-부대공_02-배수공_배수공H_평택#18,19건축대비공사(48개월)" xfId="1699" xr:uid="{00000000-0005-0000-0000-0000F1060000}"/>
    <cellStyle name="통_수량산출서(수정)_06-부대공_02-배수공_배수공H_평택#18,19건축대비공사(48개월)-단가수정" xfId="1700" xr:uid="{00000000-0005-0000-0000-0000F2060000}"/>
    <cellStyle name="통_수량산출서(수정)_06-부대공_02-배수공_배수공H_평택15-17본체내역서_rev5" xfId="1701" xr:uid="{00000000-0005-0000-0000-0000F3060000}"/>
    <cellStyle name="통_수량산출서(수정)_06-부대공_02-배수공_통영기초#11-97-1" xfId="1702" xr:uid="{00000000-0005-0000-0000-0000F4060000}"/>
    <cellStyle name="통_수량산출서(수정)_06-부대공_02-배수공_통영기초#11-97-1_평택#18,19건축대비공사(48개월)" xfId="1703" xr:uid="{00000000-0005-0000-0000-0000F5060000}"/>
    <cellStyle name="통_수량산출서(수정)_06-부대공_02-배수공_통영기초#11-97-1_평택#18,19건축대비공사(48개월)-단가수정" xfId="1704" xr:uid="{00000000-0005-0000-0000-0000F6060000}"/>
    <cellStyle name="통_수량산출서(수정)_06-부대공_02-배수공_통영기초#11-rev1" xfId="1705" xr:uid="{00000000-0005-0000-0000-0000F7060000}"/>
    <cellStyle name="통_수량산출서(수정)_06-부대공_02-배수공_통영기초#11-rev1_노임단가" xfId="1706" xr:uid="{00000000-0005-0000-0000-0000F8060000}"/>
    <cellStyle name="통_수량산출서(수정)_06-부대공_02-배수공_통영기초#11-rev1_통합내역서" xfId="1707" xr:uid="{00000000-0005-0000-0000-0000F9060000}"/>
    <cellStyle name="통_수량산출서(수정)_06-부대공_02-배수공_통영기초#11-rev1_통합내역서_평택#18,19건축대비공사(48개월)" xfId="1708" xr:uid="{00000000-0005-0000-0000-0000FA060000}"/>
    <cellStyle name="통_수량산출서(수정)_06-부대공_02-배수공_통영기초#11-rev1_통합내역서_평택#18,19건축대비공사(48개월)-단가수정" xfId="1709" xr:uid="{00000000-0005-0000-0000-0000FB060000}"/>
    <cellStyle name="통_수량산출서(수정)_06-부대공_02-배수공_통영기초#11-rev1_평택#18,19건축대비공사(48개월)" xfId="1710" xr:uid="{00000000-0005-0000-0000-0000FC060000}"/>
    <cellStyle name="통_수량산출서(수정)_06-부대공_02-배수공_통영기초#11-rev1_평택#18,19건축대비공사(48개월)-단가수정" xfId="1711" xr:uid="{00000000-0005-0000-0000-0000FD060000}"/>
    <cellStyle name="통_수량산출서(수정)_06-부대공_02-배수공_통영기초#11-rev1_평택15-17본체내역서_rev5" xfId="1712" xr:uid="{00000000-0005-0000-0000-0000FE060000}"/>
    <cellStyle name="통_수량산출서(수정)_06-부대공_02-배수공_통합내역서" xfId="1713" xr:uid="{00000000-0005-0000-0000-0000FF060000}"/>
    <cellStyle name="통_수량산출서(수정)_06-부대공_02-배수공_평택#18,19건축대비공사(48개월)" xfId="1714" xr:uid="{00000000-0005-0000-0000-000000070000}"/>
    <cellStyle name="통_수량산출서(수정)_06-부대공_02-배수공_평택#18,19건축대비공사(48개월)-단가수정" xfId="1715" xr:uid="{00000000-0005-0000-0000-000001070000}"/>
    <cellStyle name="통_수량산출서(수정)_06-부대공_02-배수공_평택15-17본체내역서_rev5" xfId="1716" xr:uid="{00000000-0005-0000-0000-000002070000}"/>
    <cellStyle name="통화 [0] 2" xfId="2153" xr:uid="{00000000-0005-0000-0000-000004070000}"/>
    <cellStyle name="통화 [0㉝〸" xfId="1717" xr:uid="{00000000-0005-0000-0000-000005070000}"/>
    <cellStyle name="퍼센트" xfId="1718" xr:uid="{00000000-0005-0000-0000-000006070000}"/>
    <cellStyle name="표(가는선,가운데,중앙)" xfId="1719" xr:uid="{00000000-0005-0000-0000-000007070000}"/>
    <cellStyle name="표(가는선,왼쪽,중앙)" xfId="1720" xr:uid="{00000000-0005-0000-0000-000008070000}"/>
    <cellStyle name="표(세로쓰기)" xfId="1721" xr:uid="{00000000-0005-0000-0000-000009070000}"/>
    <cellStyle name="표_01-토공_02-배수공" xfId="1722" xr:uid="{00000000-0005-0000-0000-00000A070000}"/>
    <cellStyle name="표_01-토공_02-배수공_노임단가" xfId="1723" xr:uid="{00000000-0005-0000-0000-00000B070000}"/>
    <cellStyle name="표_01-토공_02-배수공_배수공H" xfId="1724" xr:uid="{00000000-0005-0000-0000-00000C070000}"/>
    <cellStyle name="표_01-토공_02-배수공_배수공H_노임단가" xfId="1725" xr:uid="{00000000-0005-0000-0000-00000D070000}"/>
    <cellStyle name="표_01-토공_02-배수공_배수공H_통영기초#11-97-1" xfId="1726" xr:uid="{00000000-0005-0000-0000-00000E070000}"/>
    <cellStyle name="표_01-토공_02-배수공_배수공H_통영기초#11-97-1_평택#18,19건축대비공사(48개월)" xfId="1727" xr:uid="{00000000-0005-0000-0000-00000F070000}"/>
    <cellStyle name="표_01-토공_02-배수공_배수공H_통영기초#11-97-1_평택#18,19건축대비공사(48개월)-단가수정" xfId="1728" xr:uid="{00000000-0005-0000-0000-000010070000}"/>
    <cellStyle name="표_01-토공_02-배수공_배수공H_통영기초#11-rev1" xfId="1729" xr:uid="{00000000-0005-0000-0000-000011070000}"/>
    <cellStyle name="표_01-토공_02-배수공_배수공H_통영기초#11-rev1_노임단가" xfId="1730" xr:uid="{00000000-0005-0000-0000-000012070000}"/>
    <cellStyle name="표_01-토공_02-배수공_배수공H_통영기초#11-rev1_통합내역서" xfId="1731" xr:uid="{00000000-0005-0000-0000-000013070000}"/>
    <cellStyle name="표_01-토공_02-배수공_배수공H_통영기초#11-rev1_통합내역서_평택#18,19건축대비공사(48개월)" xfId="1732" xr:uid="{00000000-0005-0000-0000-000014070000}"/>
    <cellStyle name="표_01-토공_02-배수공_배수공H_통영기초#11-rev1_통합내역서_평택#18,19건축대비공사(48개월)-단가수정" xfId="1733" xr:uid="{00000000-0005-0000-0000-000015070000}"/>
    <cellStyle name="표_01-토공_02-배수공_배수공H_통영기초#11-rev1_평택#18,19건축대비공사(48개월)" xfId="1734" xr:uid="{00000000-0005-0000-0000-000016070000}"/>
    <cellStyle name="표_01-토공_02-배수공_배수공H_통영기초#11-rev1_평택#18,19건축대비공사(48개월)-단가수정" xfId="1735" xr:uid="{00000000-0005-0000-0000-000017070000}"/>
    <cellStyle name="표_01-토공_02-배수공_배수공H_통영기초#11-rev1_평택15-17본체내역서_rev5" xfId="1736" xr:uid="{00000000-0005-0000-0000-000018070000}"/>
    <cellStyle name="표_01-토공_02-배수공_배수공H_통합내역서" xfId="1737" xr:uid="{00000000-0005-0000-0000-000019070000}"/>
    <cellStyle name="표_01-토공_02-배수공_배수공H_평택#18,19건축대비공사(48개월)" xfId="1738" xr:uid="{00000000-0005-0000-0000-00001A070000}"/>
    <cellStyle name="표_01-토공_02-배수공_배수공H_평택#18,19건축대비공사(48개월)-단가수정" xfId="1739" xr:uid="{00000000-0005-0000-0000-00001B070000}"/>
    <cellStyle name="표_01-토공_02-배수공_배수공H_평택15-17본체내역서_rev5" xfId="1740" xr:uid="{00000000-0005-0000-0000-00001C070000}"/>
    <cellStyle name="표_01-토공_02-배수공_통영기초#11-97-1" xfId="1741" xr:uid="{00000000-0005-0000-0000-00001D070000}"/>
    <cellStyle name="표_01-토공_02-배수공_통영기초#11-97-1_평택#18,19건축대비공사(48개월)" xfId="1742" xr:uid="{00000000-0005-0000-0000-00001E070000}"/>
    <cellStyle name="표_01-토공_02-배수공_통영기초#11-97-1_평택#18,19건축대비공사(48개월)-단가수정" xfId="1743" xr:uid="{00000000-0005-0000-0000-00001F070000}"/>
    <cellStyle name="표_01-토공_02-배수공_통영기초#11-rev1" xfId="1744" xr:uid="{00000000-0005-0000-0000-000020070000}"/>
    <cellStyle name="표_01-토공_02-배수공_통영기초#11-rev1_노임단가" xfId="1745" xr:uid="{00000000-0005-0000-0000-000021070000}"/>
    <cellStyle name="표_01-토공_02-배수공_통영기초#11-rev1_통합내역서" xfId="1746" xr:uid="{00000000-0005-0000-0000-000022070000}"/>
    <cellStyle name="표_01-토공_02-배수공_통영기초#11-rev1_통합내역서_평택#18,19건축대비공사(48개월)" xfId="1747" xr:uid="{00000000-0005-0000-0000-000023070000}"/>
    <cellStyle name="표_01-토공_02-배수공_통영기초#11-rev1_통합내역서_평택#18,19건축대비공사(48개월)-단가수정" xfId="1748" xr:uid="{00000000-0005-0000-0000-000024070000}"/>
    <cellStyle name="표_01-토공_02-배수공_통영기초#11-rev1_평택#18,19건축대비공사(48개월)" xfId="1749" xr:uid="{00000000-0005-0000-0000-000025070000}"/>
    <cellStyle name="표_01-토공_02-배수공_통영기초#11-rev1_평택#18,19건축대비공사(48개월)-단가수정" xfId="1750" xr:uid="{00000000-0005-0000-0000-000026070000}"/>
    <cellStyle name="표_01-토공_02-배수공_통영기초#11-rev1_평택15-17본체내역서_rev5" xfId="1751" xr:uid="{00000000-0005-0000-0000-000027070000}"/>
    <cellStyle name="표_01-토공_02-배수공_통합내역서" xfId="1752" xr:uid="{00000000-0005-0000-0000-000028070000}"/>
    <cellStyle name="표_01-토공_02-배수공_평택#18,19건축대비공사(48개월)" xfId="1753" xr:uid="{00000000-0005-0000-0000-000029070000}"/>
    <cellStyle name="표_01-토공_02-배수공_평택#18,19건축대비공사(48개월)-단가수정" xfId="1754" xr:uid="{00000000-0005-0000-0000-00002A070000}"/>
    <cellStyle name="표_01-토공_02-배수공_평택15-17본체내역서_rev5" xfId="1755" xr:uid="{00000000-0005-0000-0000-00002B070000}"/>
    <cellStyle name="표_02-배수공" xfId="1756" xr:uid="{00000000-0005-0000-0000-00002C070000}"/>
    <cellStyle name="표_02-배수공_02-배수공" xfId="1757" xr:uid="{00000000-0005-0000-0000-00002D070000}"/>
    <cellStyle name="표_02-배수공_02-배수공_노임단가" xfId="1758" xr:uid="{00000000-0005-0000-0000-00002E070000}"/>
    <cellStyle name="표_02-배수공_02-배수공_배수공H" xfId="1759" xr:uid="{00000000-0005-0000-0000-00002F070000}"/>
    <cellStyle name="표_02-배수공_02-배수공_배수공H_노임단가" xfId="1760" xr:uid="{00000000-0005-0000-0000-000030070000}"/>
    <cellStyle name="표_02-배수공_02-배수공_배수공H_통영기초#11-97-1" xfId="1761" xr:uid="{00000000-0005-0000-0000-000031070000}"/>
    <cellStyle name="표_02-배수공_02-배수공_배수공H_통영기초#11-97-1_평택#18,19건축대비공사(48개월)" xfId="1762" xr:uid="{00000000-0005-0000-0000-000032070000}"/>
    <cellStyle name="표_02-배수공_02-배수공_배수공H_통영기초#11-97-1_평택#18,19건축대비공사(48개월)-단가수정" xfId="1763" xr:uid="{00000000-0005-0000-0000-000033070000}"/>
    <cellStyle name="표_02-배수공_02-배수공_배수공H_통영기초#11-rev1" xfId="1764" xr:uid="{00000000-0005-0000-0000-000034070000}"/>
    <cellStyle name="표_02-배수공_02-배수공_배수공H_통영기초#11-rev1_노임단가" xfId="1765" xr:uid="{00000000-0005-0000-0000-000035070000}"/>
    <cellStyle name="표_02-배수공_02-배수공_배수공H_통영기초#11-rev1_통합내역서" xfId="1766" xr:uid="{00000000-0005-0000-0000-000036070000}"/>
    <cellStyle name="표_02-배수공_02-배수공_배수공H_통영기초#11-rev1_통합내역서_평택#18,19건축대비공사(48개월)" xfId="1767" xr:uid="{00000000-0005-0000-0000-000037070000}"/>
    <cellStyle name="표_02-배수공_02-배수공_배수공H_통영기초#11-rev1_통합내역서_평택#18,19건축대비공사(48개월)-단가수정" xfId="1768" xr:uid="{00000000-0005-0000-0000-000038070000}"/>
    <cellStyle name="표_02-배수공_02-배수공_배수공H_통영기초#11-rev1_평택#18,19건축대비공사(48개월)" xfId="1769" xr:uid="{00000000-0005-0000-0000-000039070000}"/>
    <cellStyle name="표_02-배수공_02-배수공_배수공H_통영기초#11-rev1_평택#18,19건축대비공사(48개월)-단가수정" xfId="1770" xr:uid="{00000000-0005-0000-0000-00003A070000}"/>
    <cellStyle name="표_02-배수공_02-배수공_배수공H_통영기초#11-rev1_평택15-17본체내역서_rev5" xfId="1771" xr:uid="{00000000-0005-0000-0000-00003B070000}"/>
    <cellStyle name="표_02-배수공_02-배수공_배수공H_통합내역서" xfId="1772" xr:uid="{00000000-0005-0000-0000-00003C070000}"/>
    <cellStyle name="표_02-배수공_02-배수공_배수공H_평택#18,19건축대비공사(48개월)" xfId="1773" xr:uid="{00000000-0005-0000-0000-00003D070000}"/>
    <cellStyle name="표_02-배수공_02-배수공_배수공H_평택#18,19건축대비공사(48개월)-단가수정" xfId="1774" xr:uid="{00000000-0005-0000-0000-00003E070000}"/>
    <cellStyle name="표_02-배수공_02-배수공_배수공H_평택15-17본체내역서_rev5" xfId="1775" xr:uid="{00000000-0005-0000-0000-00003F070000}"/>
    <cellStyle name="표_02-배수공_02-배수공_통영기초#11-97-1" xfId="1776" xr:uid="{00000000-0005-0000-0000-000040070000}"/>
    <cellStyle name="표_02-배수공_02-배수공_통영기초#11-97-1_평택#18,19건축대비공사(48개월)" xfId="1777" xr:uid="{00000000-0005-0000-0000-000041070000}"/>
    <cellStyle name="표_02-배수공_02-배수공_통영기초#11-97-1_평택#18,19건축대비공사(48개월)-단가수정" xfId="1778" xr:uid="{00000000-0005-0000-0000-000042070000}"/>
    <cellStyle name="표_02-배수공_02-배수공_통영기초#11-rev1" xfId="1779" xr:uid="{00000000-0005-0000-0000-000043070000}"/>
    <cellStyle name="표_02-배수공_02-배수공_통영기초#11-rev1_노임단가" xfId="1780" xr:uid="{00000000-0005-0000-0000-000044070000}"/>
    <cellStyle name="표_02-배수공_02-배수공_통영기초#11-rev1_통합내역서" xfId="1781" xr:uid="{00000000-0005-0000-0000-000045070000}"/>
    <cellStyle name="표_02-배수공_02-배수공_통영기초#11-rev1_통합내역서_평택#18,19건축대비공사(48개월)" xfId="1782" xr:uid="{00000000-0005-0000-0000-000046070000}"/>
    <cellStyle name="표_02-배수공_02-배수공_통영기초#11-rev1_통합내역서_평택#18,19건축대비공사(48개월)-단가수정" xfId="1783" xr:uid="{00000000-0005-0000-0000-000047070000}"/>
    <cellStyle name="표_02-배수공_02-배수공_통영기초#11-rev1_평택#18,19건축대비공사(48개월)" xfId="1784" xr:uid="{00000000-0005-0000-0000-000048070000}"/>
    <cellStyle name="표_02-배수공_02-배수공_통영기초#11-rev1_평택#18,19건축대비공사(48개월)-단가수정" xfId="1785" xr:uid="{00000000-0005-0000-0000-000049070000}"/>
    <cellStyle name="표_02-배수공_02-배수공_통영기초#11-rev1_평택15-17본체내역서_rev5" xfId="1786" xr:uid="{00000000-0005-0000-0000-00004A070000}"/>
    <cellStyle name="표_02-배수공_02-배수공_통합내역서" xfId="1787" xr:uid="{00000000-0005-0000-0000-00004B070000}"/>
    <cellStyle name="표_02-배수공_02-배수공_평택#18,19건축대비공사(48개월)" xfId="1788" xr:uid="{00000000-0005-0000-0000-00004C070000}"/>
    <cellStyle name="표_02-배수공_02-배수공_평택#18,19건축대비공사(48개월)-단가수정" xfId="1789" xr:uid="{00000000-0005-0000-0000-00004D070000}"/>
    <cellStyle name="표_02-배수공_02-배수공_평택15-17본체내역서_rev5" xfId="1790" xr:uid="{00000000-0005-0000-0000-00004E070000}"/>
    <cellStyle name="표_02-배수공_노임단가" xfId="1791" xr:uid="{00000000-0005-0000-0000-00004F070000}"/>
    <cellStyle name="표_02-배수공_배수공H" xfId="1792" xr:uid="{00000000-0005-0000-0000-000050070000}"/>
    <cellStyle name="표_02-배수공_배수공H_노임단가" xfId="1793" xr:uid="{00000000-0005-0000-0000-000051070000}"/>
    <cellStyle name="표_02-배수공_배수공H_통영기초#11-97-1" xfId="1794" xr:uid="{00000000-0005-0000-0000-000052070000}"/>
    <cellStyle name="표_02-배수공_배수공H_통영기초#11-97-1_평택#18,19건축대비공사(48개월)" xfId="1795" xr:uid="{00000000-0005-0000-0000-000053070000}"/>
    <cellStyle name="표_02-배수공_배수공H_통영기초#11-97-1_평택#18,19건축대비공사(48개월)-단가수정" xfId="1796" xr:uid="{00000000-0005-0000-0000-000054070000}"/>
    <cellStyle name="표_02-배수공_배수공H_통영기초#11-rev1" xfId="1797" xr:uid="{00000000-0005-0000-0000-000055070000}"/>
    <cellStyle name="표_02-배수공_배수공H_통영기초#11-rev1_노임단가" xfId="1798" xr:uid="{00000000-0005-0000-0000-000056070000}"/>
    <cellStyle name="표_02-배수공_배수공H_통영기초#11-rev1_통합내역서" xfId="1799" xr:uid="{00000000-0005-0000-0000-000057070000}"/>
    <cellStyle name="표_02-배수공_배수공H_통영기초#11-rev1_통합내역서_평택#18,19건축대비공사(48개월)" xfId="1800" xr:uid="{00000000-0005-0000-0000-000058070000}"/>
    <cellStyle name="표_02-배수공_배수공H_통영기초#11-rev1_통합내역서_평택#18,19건축대비공사(48개월)-단가수정" xfId="1801" xr:uid="{00000000-0005-0000-0000-000059070000}"/>
    <cellStyle name="표_02-배수공_배수공H_통영기초#11-rev1_평택#18,19건축대비공사(48개월)" xfId="1802" xr:uid="{00000000-0005-0000-0000-00005A070000}"/>
    <cellStyle name="표_02-배수공_배수공H_통영기초#11-rev1_평택#18,19건축대비공사(48개월)-단가수정" xfId="1803" xr:uid="{00000000-0005-0000-0000-00005B070000}"/>
    <cellStyle name="표_02-배수공_배수공H_통영기초#11-rev1_평택15-17본체내역서_rev5" xfId="1804" xr:uid="{00000000-0005-0000-0000-00005C070000}"/>
    <cellStyle name="표_02-배수공_배수공H_통합내역서" xfId="1805" xr:uid="{00000000-0005-0000-0000-00005D070000}"/>
    <cellStyle name="표_02-배수공_배수공H_평택#18,19건축대비공사(48개월)" xfId="1806" xr:uid="{00000000-0005-0000-0000-00005E070000}"/>
    <cellStyle name="표_02-배수공_배수공H_평택#18,19건축대비공사(48개월)-단가수정" xfId="1807" xr:uid="{00000000-0005-0000-0000-00005F070000}"/>
    <cellStyle name="표_02-배수공_배수공H_평택15-17본체내역서_rev5" xfId="1808" xr:uid="{00000000-0005-0000-0000-000060070000}"/>
    <cellStyle name="표_02-배수공_통영기초#11-97-1" xfId="1809" xr:uid="{00000000-0005-0000-0000-000061070000}"/>
    <cellStyle name="표_02-배수공_통영기초#11-97-1_평택#18,19건축대비공사(48개월)" xfId="1810" xr:uid="{00000000-0005-0000-0000-000062070000}"/>
    <cellStyle name="표_02-배수공_통영기초#11-97-1_평택#18,19건축대비공사(48개월)-단가수정" xfId="1811" xr:uid="{00000000-0005-0000-0000-000063070000}"/>
    <cellStyle name="표_02-배수공_통영기초#11-rev1" xfId="1812" xr:uid="{00000000-0005-0000-0000-000064070000}"/>
    <cellStyle name="표_02-배수공_통영기초#11-rev1_노임단가" xfId="1813" xr:uid="{00000000-0005-0000-0000-000065070000}"/>
    <cellStyle name="표_02-배수공_통영기초#11-rev1_통합내역서" xfId="1814" xr:uid="{00000000-0005-0000-0000-000066070000}"/>
    <cellStyle name="표_02-배수공_통영기초#11-rev1_통합내역서_평택#18,19건축대비공사(48개월)" xfId="1815" xr:uid="{00000000-0005-0000-0000-000067070000}"/>
    <cellStyle name="표_02-배수공_통영기초#11-rev1_통합내역서_평택#18,19건축대비공사(48개월)-단가수정" xfId="1816" xr:uid="{00000000-0005-0000-0000-000068070000}"/>
    <cellStyle name="표_02-배수공_통영기초#11-rev1_평택#18,19건축대비공사(48개월)" xfId="1817" xr:uid="{00000000-0005-0000-0000-000069070000}"/>
    <cellStyle name="표_02-배수공_통영기초#11-rev1_평택#18,19건축대비공사(48개월)-단가수정" xfId="1818" xr:uid="{00000000-0005-0000-0000-00006A070000}"/>
    <cellStyle name="표_02-배수공_통영기초#11-rev1_평택15-17본체내역서_rev5" xfId="1819" xr:uid="{00000000-0005-0000-0000-00006B070000}"/>
    <cellStyle name="표_02-배수공_통합내역서" xfId="1820" xr:uid="{00000000-0005-0000-0000-00006C070000}"/>
    <cellStyle name="표_02-배수공_평택#18,19건축대비공사(48개월)" xfId="1821" xr:uid="{00000000-0005-0000-0000-00006D070000}"/>
    <cellStyle name="표_02-배수공_평택#18,19건축대비공사(48개월)-단가수정" xfId="1822" xr:uid="{00000000-0005-0000-0000-00006E070000}"/>
    <cellStyle name="표_02-배수공_평택15-17본체내역서_rev5" xfId="1823" xr:uid="{00000000-0005-0000-0000-00006F070000}"/>
    <cellStyle name="표_04-포장공_02-배수공" xfId="1824" xr:uid="{00000000-0005-0000-0000-000070070000}"/>
    <cellStyle name="표_04-포장공_02-배수공_노임단가" xfId="1825" xr:uid="{00000000-0005-0000-0000-000071070000}"/>
    <cellStyle name="표_04-포장공_02-배수공_배수공H" xfId="1826" xr:uid="{00000000-0005-0000-0000-000072070000}"/>
    <cellStyle name="표_04-포장공_02-배수공_배수공H_노임단가" xfId="1827" xr:uid="{00000000-0005-0000-0000-000073070000}"/>
    <cellStyle name="표_04-포장공_02-배수공_배수공H_통영기초#11-97-1" xfId="1828" xr:uid="{00000000-0005-0000-0000-000074070000}"/>
    <cellStyle name="표_04-포장공_02-배수공_배수공H_통영기초#11-97-1_평택#18,19건축대비공사(48개월)" xfId="1829" xr:uid="{00000000-0005-0000-0000-000075070000}"/>
    <cellStyle name="표_04-포장공_02-배수공_배수공H_통영기초#11-97-1_평택#18,19건축대비공사(48개월)-단가수정" xfId="1830" xr:uid="{00000000-0005-0000-0000-000076070000}"/>
    <cellStyle name="표_04-포장공_02-배수공_배수공H_통영기초#11-rev1" xfId="1831" xr:uid="{00000000-0005-0000-0000-000077070000}"/>
    <cellStyle name="표_04-포장공_02-배수공_배수공H_통영기초#11-rev1_노임단가" xfId="1832" xr:uid="{00000000-0005-0000-0000-000078070000}"/>
    <cellStyle name="표_04-포장공_02-배수공_배수공H_통영기초#11-rev1_통합내역서" xfId="1833" xr:uid="{00000000-0005-0000-0000-000079070000}"/>
    <cellStyle name="표_04-포장공_02-배수공_배수공H_통영기초#11-rev1_통합내역서_평택#18,19건축대비공사(48개월)" xfId="1834" xr:uid="{00000000-0005-0000-0000-00007A070000}"/>
    <cellStyle name="표_04-포장공_02-배수공_배수공H_통영기초#11-rev1_통합내역서_평택#18,19건축대비공사(48개월)-단가수정" xfId="1835" xr:uid="{00000000-0005-0000-0000-00007B070000}"/>
    <cellStyle name="표_04-포장공_02-배수공_배수공H_통영기초#11-rev1_평택#18,19건축대비공사(48개월)" xfId="1836" xr:uid="{00000000-0005-0000-0000-00007C070000}"/>
    <cellStyle name="표_04-포장공_02-배수공_배수공H_통영기초#11-rev1_평택#18,19건축대비공사(48개월)-단가수정" xfId="1837" xr:uid="{00000000-0005-0000-0000-00007D070000}"/>
    <cellStyle name="표_04-포장공_02-배수공_배수공H_통영기초#11-rev1_평택15-17본체내역서_rev5" xfId="1838" xr:uid="{00000000-0005-0000-0000-00007E070000}"/>
    <cellStyle name="표_04-포장공_02-배수공_배수공H_통합내역서" xfId="1839" xr:uid="{00000000-0005-0000-0000-00007F070000}"/>
    <cellStyle name="표_04-포장공_02-배수공_배수공H_평택#18,19건축대비공사(48개월)" xfId="1840" xr:uid="{00000000-0005-0000-0000-000080070000}"/>
    <cellStyle name="표_04-포장공_02-배수공_배수공H_평택#18,19건축대비공사(48개월)-단가수정" xfId="1841" xr:uid="{00000000-0005-0000-0000-000081070000}"/>
    <cellStyle name="표_04-포장공_02-배수공_배수공H_평택15-17본체내역서_rev5" xfId="1842" xr:uid="{00000000-0005-0000-0000-000082070000}"/>
    <cellStyle name="표_04-포장공_02-배수공_통영기초#11-97-1" xfId="1843" xr:uid="{00000000-0005-0000-0000-000083070000}"/>
    <cellStyle name="표_04-포장공_02-배수공_통영기초#11-97-1_평택#18,19건축대비공사(48개월)" xfId="1844" xr:uid="{00000000-0005-0000-0000-000084070000}"/>
    <cellStyle name="표_04-포장공_02-배수공_통영기초#11-97-1_평택#18,19건축대비공사(48개월)-단가수정" xfId="1845" xr:uid="{00000000-0005-0000-0000-000085070000}"/>
    <cellStyle name="표_04-포장공_02-배수공_통영기초#11-rev1" xfId="1846" xr:uid="{00000000-0005-0000-0000-000086070000}"/>
    <cellStyle name="표_04-포장공_02-배수공_통영기초#11-rev1_노임단가" xfId="1847" xr:uid="{00000000-0005-0000-0000-000087070000}"/>
    <cellStyle name="표_04-포장공_02-배수공_통영기초#11-rev1_통합내역서" xfId="1848" xr:uid="{00000000-0005-0000-0000-000088070000}"/>
    <cellStyle name="표_04-포장공_02-배수공_통영기초#11-rev1_통합내역서_평택#18,19건축대비공사(48개월)" xfId="1849" xr:uid="{00000000-0005-0000-0000-000089070000}"/>
    <cellStyle name="표_04-포장공_02-배수공_통영기초#11-rev1_통합내역서_평택#18,19건축대비공사(48개월)-단가수정" xfId="1850" xr:uid="{00000000-0005-0000-0000-00008A070000}"/>
    <cellStyle name="표_04-포장공_02-배수공_통영기초#11-rev1_평택#18,19건축대비공사(48개월)" xfId="1851" xr:uid="{00000000-0005-0000-0000-00008B070000}"/>
    <cellStyle name="표_04-포장공_02-배수공_통영기초#11-rev1_평택#18,19건축대비공사(48개월)-단가수정" xfId="1852" xr:uid="{00000000-0005-0000-0000-00008C070000}"/>
    <cellStyle name="표_04-포장공_02-배수공_통영기초#11-rev1_평택15-17본체내역서_rev5" xfId="1853" xr:uid="{00000000-0005-0000-0000-00008D070000}"/>
    <cellStyle name="표_04-포장공_02-배수공_통합내역서" xfId="1854" xr:uid="{00000000-0005-0000-0000-00008E070000}"/>
    <cellStyle name="표_04-포장공_02-배수공_평택#18,19건축대비공사(48개월)" xfId="1855" xr:uid="{00000000-0005-0000-0000-00008F070000}"/>
    <cellStyle name="표_04-포장공_02-배수공_평택#18,19건축대비공사(48개월)-단가수정" xfId="1856" xr:uid="{00000000-0005-0000-0000-000090070000}"/>
    <cellStyle name="표_04-포장공_02-배수공_평택15-17본체내역서_rev5" xfId="1857" xr:uid="{00000000-0005-0000-0000-000091070000}"/>
    <cellStyle name="표_06-부대공_02-배수공" xfId="1858" xr:uid="{00000000-0005-0000-0000-000092070000}"/>
    <cellStyle name="표_06-부대공_02-배수공_노임단가" xfId="1859" xr:uid="{00000000-0005-0000-0000-000093070000}"/>
    <cellStyle name="표_06-부대공_02-배수공_배수공H" xfId="1860" xr:uid="{00000000-0005-0000-0000-000094070000}"/>
    <cellStyle name="표_06-부대공_02-배수공_배수공H_노임단가" xfId="1861" xr:uid="{00000000-0005-0000-0000-000095070000}"/>
    <cellStyle name="표_06-부대공_02-배수공_배수공H_통영기초#11-97-1" xfId="1862" xr:uid="{00000000-0005-0000-0000-000096070000}"/>
    <cellStyle name="표_06-부대공_02-배수공_배수공H_통영기초#11-97-1_평택#18,19건축대비공사(48개월)" xfId="1863" xr:uid="{00000000-0005-0000-0000-000097070000}"/>
    <cellStyle name="표_06-부대공_02-배수공_배수공H_통영기초#11-97-1_평택#18,19건축대비공사(48개월)-단가수정" xfId="1864" xr:uid="{00000000-0005-0000-0000-000098070000}"/>
    <cellStyle name="표_06-부대공_02-배수공_배수공H_통영기초#11-rev1" xfId="1865" xr:uid="{00000000-0005-0000-0000-000099070000}"/>
    <cellStyle name="표_06-부대공_02-배수공_배수공H_통영기초#11-rev1_노임단가" xfId="1866" xr:uid="{00000000-0005-0000-0000-00009A070000}"/>
    <cellStyle name="표_06-부대공_02-배수공_배수공H_통영기초#11-rev1_통합내역서" xfId="1867" xr:uid="{00000000-0005-0000-0000-00009B070000}"/>
    <cellStyle name="표_06-부대공_02-배수공_배수공H_통영기초#11-rev1_통합내역서_평택#18,19건축대비공사(48개월)" xfId="1868" xr:uid="{00000000-0005-0000-0000-00009C070000}"/>
    <cellStyle name="표_06-부대공_02-배수공_배수공H_통영기초#11-rev1_통합내역서_평택#18,19건축대비공사(48개월)-단가수정" xfId="1869" xr:uid="{00000000-0005-0000-0000-00009D070000}"/>
    <cellStyle name="표_06-부대공_02-배수공_배수공H_통영기초#11-rev1_평택#18,19건축대비공사(48개월)" xfId="1870" xr:uid="{00000000-0005-0000-0000-00009E070000}"/>
    <cellStyle name="표_06-부대공_02-배수공_배수공H_통영기초#11-rev1_평택#18,19건축대비공사(48개월)-단가수정" xfId="1871" xr:uid="{00000000-0005-0000-0000-00009F070000}"/>
    <cellStyle name="표_06-부대공_02-배수공_배수공H_통영기초#11-rev1_평택15-17본체내역서_rev5" xfId="1872" xr:uid="{00000000-0005-0000-0000-0000A0070000}"/>
    <cellStyle name="표_06-부대공_02-배수공_배수공H_통합내역서" xfId="1873" xr:uid="{00000000-0005-0000-0000-0000A1070000}"/>
    <cellStyle name="표_06-부대공_02-배수공_배수공H_평택#18,19건축대비공사(48개월)" xfId="1874" xr:uid="{00000000-0005-0000-0000-0000A2070000}"/>
    <cellStyle name="표_06-부대공_02-배수공_배수공H_평택#18,19건축대비공사(48개월)-단가수정" xfId="1875" xr:uid="{00000000-0005-0000-0000-0000A3070000}"/>
    <cellStyle name="표_06-부대공_02-배수공_배수공H_평택15-17본체내역서_rev5" xfId="1876" xr:uid="{00000000-0005-0000-0000-0000A4070000}"/>
    <cellStyle name="표_06-부대공_02-배수공_통영기초#11-97-1" xfId="1877" xr:uid="{00000000-0005-0000-0000-0000A5070000}"/>
    <cellStyle name="표_06-부대공_02-배수공_통영기초#11-97-1_평택#18,19건축대비공사(48개월)" xfId="1878" xr:uid="{00000000-0005-0000-0000-0000A6070000}"/>
    <cellStyle name="표_06-부대공_02-배수공_통영기초#11-97-1_평택#18,19건축대비공사(48개월)-단가수정" xfId="1879" xr:uid="{00000000-0005-0000-0000-0000A7070000}"/>
    <cellStyle name="표_06-부대공_02-배수공_통영기초#11-rev1" xfId="1880" xr:uid="{00000000-0005-0000-0000-0000A8070000}"/>
    <cellStyle name="표_06-부대공_02-배수공_통영기초#11-rev1_노임단가" xfId="1881" xr:uid="{00000000-0005-0000-0000-0000A9070000}"/>
    <cellStyle name="표_06-부대공_02-배수공_통영기초#11-rev1_통합내역서" xfId="1882" xr:uid="{00000000-0005-0000-0000-0000AA070000}"/>
    <cellStyle name="표_06-부대공_02-배수공_통영기초#11-rev1_통합내역서_평택#18,19건축대비공사(48개월)" xfId="1883" xr:uid="{00000000-0005-0000-0000-0000AB070000}"/>
    <cellStyle name="표_06-부대공_02-배수공_통영기초#11-rev1_통합내역서_평택#18,19건축대비공사(48개월)-단가수정" xfId="1884" xr:uid="{00000000-0005-0000-0000-0000AC070000}"/>
    <cellStyle name="표_06-부대공_02-배수공_통영기초#11-rev1_평택#18,19건축대비공사(48개월)" xfId="1885" xr:uid="{00000000-0005-0000-0000-0000AD070000}"/>
    <cellStyle name="표_06-부대공_02-배수공_통영기초#11-rev1_평택#18,19건축대비공사(48개월)-단가수정" xfId="1886" xr:uid="{00000000-0005-0000-0000-0000AE070000}"/>
    <cellStyle name="표_06-부대공_02-배수공_통영기초#11-rev1_평택15-17본체내역서_rev5" xfId="1887" xr:uid="{00000000-0005-0000-0000-0000AF070000}"/>
    <cellStyle name="표_06-부대공_02-배수공_통합내역서" xfId="1888" xr:uid="{00000000-0005-0000-0000-0000B0070000}"/>
    <cellStyle name="표_06-부대공_02-배수공_평택#18,19건축대비공사(48개월)" xfId="1889" xr:uid="{00000000-0005-0000-0000-0000B1070000}"/>
    <cellStyle name="표_06-부대공_02-배수공_평택#18,19건축대비공사(48개월)-단가수정" xfId="1890" xr:uid="{00000000-0005-0000-0000-0000B2070000}"/>
    <cellStyle name="표_06-부대공_02-배수공_평택15-17본체내역서_rev5" xfId="1891" xr:uid="{00000000-0005-0000-0000-0000B3070000}"/>
    <cellStyle name="표_수량산출서(수정)_01-토공_02-배수공" xfId="1892" xr:uid="{00000000-0005-0000-0000-0000B4070000}"/>
    <cellStyle name="표_수량산출서(수정)_01-토공_02-배수공_노임단가" xfId="1893" xr:uid="{00000000-0005-0000-0000-0000B5070000}"/>
    <cellStyle name="표_수량산출서(수정)_01-토공_02-배수공_배수공H" xfId="1894" xr:uid="{00000000-0005-0000-0000-0000B6070000}"/>
    <cellStyle name="표_수량산출서(수정)_01-토공_02-배수공_배수공H_노임단가" xfId="1895" xr:uid="{00000000-0005-0000-0000-0000B7070000}"/>
    <cellStyle name="표_수량산출서(수정)_01-토공_02-배수공_배수공H_통영기초#11-97-1" xfId="1896" xr:uid="{00000000-0005-0000-0000-0000B8070000}"/>
    <cellStyle name="표_수량산출서(수정)_01-토공_02-배수공_배수공H_통영기초#11-97-1_평택#18,19건축대비공사(48개월)" xfId="1897" xr:uid="{00000000-0005-0000-0000-0000B9070000}"/>
    <cellStyle name="표_수량산출서(수정)_01-토공_02-배수공_배수공H_통영기초#11-97-1_평택#18,19건축대비공사(48개월)-단가수정" xfId="1898" xr:uid="{00000000-0005-0000-0000-0000BA070000}"/>
    <cellStyle name="표_수량산출서(수정)_01-토공_02-배수공_배수공H_통영기초#11-rev1" xfId="1899" xr:uid="{00000000-0005-0000-0000-0000BB070000}"/>
    <cellStyle name="표_수량산출서(수정)_01-토공_02-배수공_배수공H_통영기초#11-rev1_노임단가" xfId="1900" xr:uid="{00000000-0005-0000-0000-0000BC070000}"/>
    <cellStyle name="표_수량산출서(수정)_01-토공_02-배수공_배수공H_통영기초#11-rev1_통합내역서" xfId="1901" xr:uid="{00000000-0005-0000-0000-0000BD070000}"/>
    <cellStyle name="표_수량산출서(수정)_01-토공_02-배수공_배수공H_통영기초#11-rev1_통합내역서_평택#18,19건축대비공사(48개월)" xfId="1902" xr:uid="{00000000-0005-0000-0000-0000BE070000}"/>
    <cellStyle name="표_수량산출서(수정)_01-토공_02-배수공_배수공H_통영기초#11-rev1_통합내역서_평택#18,19건축대비공사(48개월)-단가수정" xfId="1903" xr:uid="{00000000-0005-0000-0000-0000BF070000}"/>
    <cellStyle name="표_수량산출서(수정)_01-토공_02-배수공_배수공H_통영기초#11-rev1_평택#18,19건축대비공사(48개월)" xfId="1904" xr:uid="{00000000-0005-0000-0000-0000C0070000}"/>
    <cellStyle name="표_수량산출서(수정)_01-토공_02-배수공_배수공H_통영기초#11-rev1_평택#18,19건축대비공사(48개월)-단가수정" xfId="1905" xr:uid="{00000000-0005-0000-0000-0000C1070000}"/>
    <cellStyle name="표_수량산출서(수정)_01-토공_02-배수공_배수공H_통영기초#11-rev1_평택15-17본체내역서_rev5" xfId="1906" xr:uid="{00000000-0005-0000-0000-0000C2070000}"/>
    <cellStyle name="표_수량산출서(수정)_01-토공_02-배수공_배수공H_통합내역서" xfId="1907" xr:uid="{00000000-0005-0000-0000-0000C3070000}"/>
    <cellStyle name="표_수량산출서(수정)_01-토공_02-배수공_배수공H_평택#18,19건축대비공사(48개월)" xfId="1908" xr:uid="{00000000-0005-0000-0000-0000C4070000}"/>
    <cellStyle name="표_수량산출서(수정)_01-토공_02-배수공_배수공H_평택#18,19건축대비공사(48개월)-단가수정" xfId="1909" xr:uid="{00000000-0005-0000-0000-0000C5070000}"/>
    <cellStyle name="표_수량산출서(수정)_01-토공_02-배수공_배수공H_평택15-17본체내역서_rev5" xfId="1910" xr:uid="{00000000-0005-0000-0000-0000C6070000}"/>
    <cellStyle name="표_수량산출서(수정)_01-토공_02-배수공_통영기초#11-97-1" xfId="1911" xr:uid="{00000000-0005-0000-0000-0000C7070000}"/>
    <cellStyle name="표_수량산출서(수정)_01-토공_02-배수공_통영기초#11-97-1_평택#18,19건축대비공사(48개월)" xfId="1912" xr:uid="{00000000-0005-0000-0000-0000C8070000}"/>
    <cellStyle name="표_수량산출서(수정)_01-토공_02-배수공_통영기초#11-97-1_평택#18,19건축대비공사(48개월)-단가수정" xfId="1913" xr:uid="{00000000-0005-0000-0000-0000C9070000}"/>
    <cellStyle name="표_수량산출서(수정)_01-토공_02-배수공_통영기초#11-rev1" xfId="1914" xr:uid="{00000000-0005-0000-0000-0000CA070000}"/>
    <cellStyle name="표_수량산출서(수정)_01-토공_02-배수공_통영기초#11-rev1_노임단가" xfId="1915" xr:uid="{00000000-0005-0000-0000-0000CB070000}"/>
    <cellStyle name="표_수량산출서(수정)_01-토공_02-배수공_통영기초#11-rev1_통합내역서" xfId="1916" xr:uid="{00000000-0005-0000-0000-0000CC070000}"/>
    <cellStyle name="표_수량산출서(수정)_01-토공_02-배수공_통영기초#11-rev1_통합내역서_평택#18,19건축대비공사(48개월)" xfId="1917" xr:uid="{00000000-0005-0000-0000-0000CD070000}"/>
    <cellStyle name="표_수량산출서(수정)_01-토공_02-배수공_통영기초#11-rev1_통합내역서_평택#18,19건축대비공사(48개월)-단가수정" xfId="1918" xr:uid="{00000000-0005-0000-0000-0000CE070000}"/>
    <cellStyle name="표_수량산출서(수정)_01-토공_02-배수공_통영기초#11-rev1_평택#18,19건축대비공사(48개월)" xfId="1919" xr:uid="{00000000-0005-0000-0000-0000CF070000}"/>
    <cellStyle name="표_수량산출서(수정)_01-토공_02-배수공_통영기초#11-rev1_평택#18,19건축대비공사(48개월)-단가수정" xfId="1920" xr:uid="{00000000-0005-0000-0000-0000D0070000}"/>
    <cellStyle name="표_수량산출서(수정)_01-토공_02-배수공_통영기초#11-rev1_평택15-17본체내역서_rev5" xfId="1921" xr:uid="{00000000-0005-0000-0000-0000D1070000}"/>
    <cellStyle name="표_수량산출서(수정)_01-토공_02-배수공_통합내역서" xfId="1922" xr:uid="{00000000-0005-0000-0000-0000D2070000}"/>
    <cellStyle name="표_수량산출서(수정)_01-토공_02-배수공_평택#18,19건축대비공사(48개월)" xfId="1923" xr:uid="{00000000-0005-0000-0000-0000D3070000}"/>
    <cellStyle name="표_수량산출서(수정)_01-토공_02-배수공_평택#18,19건축대비공사(48개월)-단가수정" xfId="1924" xr:uid="{00000000-0005-0000-0000-0000D4070000}"/>
    <cellStyle name="표_수량산출서(수정)_01-토공_02-배수공_평택15-17본체내역서_rev5" xfId="1925" xr:uid="{00000000-0005-0000-0000-0000D5070000}"/>
    <cellStyle name="표_수량산출서(수정)_02-배수공" xfId="1926" xr:uid="{00000000-0005-0000-0000-0000D6070000}"/>
    <cellStyle name="표_수량산출서(수정)_02-배수공_02-배수공" xfId="1927" xr:uid="{00000000-0005-0000-0000-0000D7070000}"/>
    <cellStyle name="표_수량산출서(수정)_02-배수공_02-배수공_노임단가" xfId="1928" xr:uid="{00000000-0005-0000-0000-0000D8070000}"/>
    <cellStyle name="표_수량산출서(수정)_02-배수공_02-배수공_배수공H" xfId="1929" xr:uid="{00000000-0005-0000-0000-0000D9070000}"/>
    <cellStyle name="표_수량산출서(수정)_02-배수공_02-배수공_배수공H_노임단가" xfId="1930" xr:uid="{00000000-0005-0000-0000-0000DA070000}"/>
    <cellStyle name="표_수량산출서(수정)_02-배수공_02-배수공_배수공H_통영기초#11-97-1" xfId="1931" xr:uid="{00000000-0005-0000-0000-0000DB070000}"/>
    <cellStyle name="표_수량산출서(수정)_02-배수공_02-배수공_배수공H_통영기초#11-97-1_평택#18,19건축대비공사(48개월)" xfId="1932" xr:uid="{00000000-0005-0000-0000-0000DC070000}"/>
    <cellStyle name="표_수량산출서(수정)_02-배수공_02-배수공_배수공H_통영기초#11-97-1_평택#18,19건축대비공사(48개월)-단가수정" xfId="1933" xr:uid="{00000000-0005-0000-0000-0000DD070000}"/>
    <cellStyle name="표_수량산출서(수정)_02-배수공_02-배수공_배수공H_통영기초#11-rev1" xfId="1934" xr:uid="{00000000-0005-0000-0000-0000DE070000}"/>
    <cellStyle name="표_수량산출서(수정)_02-배수공_02-배수공_배수공H_통영기초#11-rev1_노임단가" xfId="1935" xr:uid="{00000000-0005-0000-0000-0000DF070000}"/>
    <cellStyle name="표_수량산출서(수정)_02-배수공_02-배수공_배수공H_통영기초#11-rev1_통합내역서" xfId="1936" xr:uid="{00000000-0005-0000-0000-0000E0070000}"/>
    <cellStyle name="표_수량산출서(수정)_02-배수공_02-배수공_배수공H_통영기초#11-rev1_통합내역서_평택#18,19건축대비공사(48개월)" xfId="1937" xr:uid="{00000000-0005-0000-0000-0000E1070000}"/>
    <cellStyle name="표_수량산출서(수정)_02-배수공_02-배수공_배수공H_통영기초#11-rev1_통합내역서_평택#18,19건축대비공사(48개월)-단가수정" xfId="1938" xr:uid="{00000000-0005-0000-0000-0000E2070000}"/>
    <cellStyle name="표_수량산출서(수정)_02-배수공_02-배수공_배수공H_통영기초#11-rev1_평택#18,19건축대비공사(48개월)" xfId="1939" xr:uid="{00000000-0005-0000-0000-0000E3070000}"/>
    <cellStyle name="표_수량산출서(수정)_02-배수공_02-배수공_배수공H_통영기초#11-rev1_평택#18,19건축대비공사(48개월)-단가수정" xfId="1940" xr:uid="{00000000-0005-0000-0000-0000E4070000}"/>
    <cellStyle name="표_수량산출서(수정)_02-배수공_02-배수공_배수공H_통영기초#11-rev1_평택15-17본체내역서_rev5" xfId="1941" xr:uid="{00000000-0005-0000-0000-0000E5070000}"/>
    <cellStyle name="표_수량산출서(수정)_02-배수공_02-배수공_배수공H_통합내역서" xfId="1942" xr:uid="{00000000-0005-0000-0000-0000E6070000}"/>
    <cellStyle name="표_수량산출서(수정)_02-배수공_02-배수공_배수공H_평택#18,19건축대비공사(48개월)" xfId="1943" xr:uid="{00000000-0005-0000-0000-0000E7070000}"/>
    <cellStyle name="표_수량산출서(수정)_02-배수공_02-배수공_배수공H_평택#18,19건축대비공사(48개월)-단가수정" xfId="1944" xr:uid="{00000000-0005-0000-0000-0000E8070000}"/>
    <cellStyle name="표_수량산출서(수정)_02-배수공_02-배수공_배수공H_평택15-17본체내역서_rev5" xfId="1945" xr:uid="{00000000-0005-0000-0000-0000E9070000}"/>
    <cellStyle name="표_수량산출서(수정)_02-배수공_02-배수공_통영기초#11-97-1" xfId="1946" xr:uid="{00000000-0005-0000-0000-0000EA070000}"/>
    <cellStyle name="표_수량산출서(수정)_02-배수공_02-배수공_통영기초#11-97-1_평택#18,19건축대비공사(48개월)" xfId="1947" xr:uid="{00000000-0005-0000-0000-0000EB070000}"/>
    <cellStyle name="표_수량산출서(수정)_02-배수공_02-배수공_통영기초#11-97-1_평택#18,19건축대비공사(48개월)-단가수정" xfId="1948" xr:uid="{00000000-0005-0000-0000-0000EC070000}"/>
    <cellStyle name="표_수량산출서(수정)_02-배수공_02-배수공_통영기초#11-rev1" xfId="1949" xr:uid="{00000000-0005-0000-0000-0000ED070000}"/>
    <cellStyle name="표_수량산출서(수정)_02-배수공_02-배수공_통영기초#11-rev1_노임단가" xfId="1950" xr:uid="{00000000-0005-0000-0000-0000EE070000}"/>
    <cellStyle name="표_수량산출서(수정)_02-배수공_02-배수공_통영기초#11-rev1_통합내역서" xfId="1951" xr:uid="{00000000-0005-0000-0000-0000EF070000}"/>
    <cellStyle name="표_수량산출서(수정)_02-배수공_02-배수공_통영기초#11-rev1_통합내역서_평택#18,19건축대비공사(48개월)" xfId="1952" xr:uid="{00000000-0005-0000-0000-0000F0070000}"/>
    <cellStyle name="표_수량산출서(수정)_02-배수공_02-배수공_통영기초#11-rev1_통합내역서_평택#18,19건축대비공사(48개월)-단가수정" xfId="1953" xr:uid="{00000000-0005-0000-0000-0000F1070000}"/>
    <cellStyle name="표_수량산출서(수정)_02-배수공_02-배수공_통영기초#11-rev1_평택#18,19건축대비공사(48개월)" xfId="1954" xr:uid="{00000000-0005-0000-0000-0000F2070000}"/>
    <cellStyle name="표_수량산출서(수정)_02-배수공_02-배수공_통영기초#11-rev1_평택#18,19건축대비공사(48개월)-단가수정" xfId="1955" xr:uid="{00000000-0005-0000-0000-0000F3070000}"/>
    <cellStyle name="표_수량산출서(수정)_02-배수공_02-배수공_통영기초#11-rev1_평택15-17본체내역서_rev5" xfId="1956" xr:uid="{00000000-0005-0000-0000-0000F4070000}"/>
    <cellStyle name="표_수량산출서(수정)_02-배수공_02-배수공_통합내역서" xfId="1957" xr:uid="{00000000-0005-0000-0000-0000F5070000}"/>
    <cellStyle name="표_수량산출서(수정)_02-배수공_02-배수공_평택#18,19건축대비공사(48개월)" xfId="1958" xr:uid="{00000000-0005-0000-0000-0000F6070000}"/>
    <cellStyle name="표_수량산출서(수정)_02-배수공_02-배수공_평택#18,19건축대비공사(48개월)-단가수정" xfId="1959" xr:uid="{00000000-0005-0000-0000-0000F7070000}"/>
    <cellStyle name="표_수량산출서(수정)_02-배수공_02-배수공_평택15-17본체내역서_rev5" xfId="1960" xr:uid="{00000000-0005-0000-0000-0000F8070000}"/>
    <cellStyle name="표_수량산출서(수정)_02-배수공_노임단가" xfId="1961" xr:uid="{00000000-0005-0000-0000-0000F9070000}"/>
    <cellStyle name="표_수량산출서(수정)_02-배수공_배수공H" xfId="1962" xr:uid="{00000000-0005-0000-0000-0000FA070000}"/>
    <cellStyle name="표_수량산출서(수정)_02-배수공_배수공H_노임단가" xfId="1963" xr:uid="{00000000-0005-0000-0000-0000FB070000}"/>
    <cellStyle name="표_수량산출서(수정)_02-배수공_배수공H_통영기초#11-97-1" xfId="1964" xr:uid="{00000000-0005-0000-0000-0000FC070000}"/>
    <cellStyle name="표_수량산출서(수정)_02-배수공_배수공H_통영기초#11-97-1_평택#18,19건축대비공사(48개월)" xfId="1965" xr:uid="{00000000-0005-0000-0000-0000FD070000}"/>
    <cellStyle name="표_수량산출서(수정)_02-배수공_배수공H_통영기초#11-97-1_평택#18,19건축대비공사(48개월)-단가수정" xfId="1966" xr:uid="{00000000-0005-0000-0000-0000FE070000}"/>
    <cellStyle name="표_수량산출서(수정)_02-배수공_배수공H_통영기초#11-rev1" xfId="1967" xr:uid="{00000000-0005-0000-0000-0000FF070000}"/>
    <cellStyle name="표_수량산출서(수정)_02-배수공_배수공H_통영기초#11-rev1_노임단가" xfId="1968" xr:uid="{00000000-0005-0000-0000-000000080000}"/>
    <cellStyle name="표_수량산출서(수정)_02-배수공_배수공H_통영기초#11-rev1_통합내역서" xfId="1969" xr:uid="{00000000-0005-0000-0000-000001080000}"/>
    <cellStyle name="표_수량산출서(수정)_02-배수공_배수공H_통영기초#11-rev1_통합내역서_평택#18,19건축대비공사(48개월)" xfId="1970" xr:uid="{00000000-0005-0000-0000-000002080000}"/>
    <cellStyle name="표_수량산출서(수정)_02-배수공_배수공H_통영기초#11-rev1_통합내역서_평택#18,19건축대비공사(48개월)-단가수정" xfId="1971" xr:uid="{00000000-0005-0000-0000-000003080000}"/>
    <cellStyle name="표_수량산출서(수정)_02-배수공_배수공H_통영기초#11-rev1_평택#18,19건축대비공사(48개월)" xfId="1972" xr:uid="{00000000-0005-0000-0000-000004080000}"/>
    <cellStyle name="표_수량산출서(수정)_02-배수공_배수공H_통영기초#11-rev1_평택#18,19건축대비공사(48개월)-단가수정" xfId="1973" xr:uid="{00000000-0005-0000-0000-000005080000}"/>
    <cellStyle name="표_수량산출서(수정)_02-배수공_배수공H_통영기초#11-rev1_평택15-17본체내역서_rev5" xfId="1974" xr:uid="{00000000-0005-0000-0000-000006080000}"/>
    <cellStyle name="표_수량산출서(수정)_02-배수공_배수공H_통합내역서" xfId="1975" xr:uid="{00000000-0005-0000-0000-000007080000}"/>
    <cellStyle name="표_수량산출서(수정)_02-배수공_배수공H_평택#18,19건축대비공사(48개월)" xfId="1976" xr:uid="{00000000-0005-0000-0000-000008080000}"/>
    <cellStyle name="표_수량산출서(수정)_02-배수공_배수공H_평택#18,19건축대비공사(48개월)-단가수정" xfId="1977" xr:uid="{00000000-0005-0000-0000-000009080000}"/>
    <cellStyle name="표_수량산출서(수정)_02-배수공_배수공H_평택15-17본체내역서_rev5" xfId="1978" xr:uid="{00000000-0005-0000-0000-00000A080000}"/>
    <cellStyle name="표_수량산출서(수정)_02-배수공_통영기초#11-97-1" xfId="1979" xr:uid="{00000000-0005-0000-0000-00000B080000}"/>
    <cellStyle name="표_수량산출서(수정)_02-배수공_통영기초#11-97-1_평택#18,19건축대비공사(48개월)" xfId="1980" xr:uid="{00000000-0005-0000-0000-00000C080000}"/>
    <cellStyle name="표_수량산출서(수정)_02-배수공_통영기초#11-97-1_평택#18,19건축대비공사(48개월)-단가수정" xfId="1981" xr:uid="{00000000-0005-0000-0000-00000D080000}"/>
    <cellStyle name="표_수량산출서(수정)_02-배수공_통영기초#11-rev1" xfId="1982" xr:uid="{00000000-0005-0000-0000-00000E080000}"/>
    <cellStyle name="표_수량산출서(수정)_02-배수공_통영기초#11-rev1_노임단가" xfId="1983" xr:uid="{00000000-0005-0000-0000-00000F080000}"/>
    <cellStyle name="표_수량산출서(수정)_02-배수공_통영기초#11-rev1_통합내역서" xfId="1984" xr:uid="{00000000-0005-0000-0000-000010080000}"/>
    <cellStyle name="표_수량산출서(수정)_02-배수공_통영기초#11-rev1_통합내역서_평택#18,19건축대비공사(48개월)" xfId="1985" xr:uid="{00000000-0005-0000-0000-000011080000}"/>
    <cellStyle name="표_수량산출서(수정)_02-배수공_통영기초#11-rev1_통합내역서_평택#18,19건축대비공사(48개월)-단가수정" xfId="1986" xr:uid="{00000000-0005-0000-0000-000012080000}"/>
    <cellStyle name="표_수량산출서(수정)_02-배수공_통영기초#11-rev1_평택#18,19건축대비공사(48개월)" xfId="1987" xr:uid="{00000000-0005-0000-0000-000013080000}"/>
    <cellStyle name="표_수량산출서(수정)_02-배수공_통영기초#11-rev1_평택#18,19건축대비공사(48개월)-단가수정" xfId="1988" xr:uid="{00000000-0005-0000-0000-000014080000}"/>
    <cellStyle name="표_수량산출서(수정)_02-배수공_통영기초#11-rev1_평택15-17본체내역서_rev5" xfId="1989" xr:uid="{00000000-0005-0000-0000-000015080000}"/>
    <cellStyle name="표_수량산출서(수정)_02-배수공_통합내역서" xfId="1990" xr:uid="{00000000-0005-0000-0000-000016080000}"/>
    <cellStyle name="표_수량산출서(수정)_02-배수공_평택#18,19건축대비공사(48개월)" xfId="1991" xr:uid="{00000000-0005-0000-0000-000017080000}"/>
    <cellStyle name="표_수량산출서(수정)_02-배수공_평택#18,19건축대비공사(48개월)-단가수정" xfId="1992" xr:uid="{00000000-0005-0000-0000-000018080000}"/>
    <cellStyle name="표_수량산출서(수정)_02-배수공_평택15-17본체내역서_rev5" xfId="1993" xr:uid="{00000000-0005-0000-0000-000019080000}"/>
    <cellStyle name="표_수량산출서(수정)_04-포장공_02-배수공" xfId="1994" xr:uid="{00000000-0005-0000-0000-00001A080000}"/>
    <cellStyle name="표_수량산출서(수정)_04-포장공_02-배수공_노임단가" xfId="1995" xr:uid="{00000000-0005-0000-0000-00001B080000}"/>
    <cellStyle name="표_수량산출서(수정)_04-포장공_02-배수공_배수공H" xfId="1996" xr:uid="{00000000-0005-0000-0000-00001C080000}"/>
    <cellStyle name="표_수량산출서(수정)_04-포장공_02-배수공_배수공H_노임단가" xfId="1997" xr:uid="{00000000-0005-0000-0000-00001D080000}"/>
    <cellStyle name="표_수량산출서(수정)_04-포장공_02-배수공_배수공H_통영기초#11-97-1" xfId="1998" xr:uid="{00000000-0005-0000-0000-00001E080000}"/>
    <cellStyle name="표_수량산출서(수정)_04-포장공_02-배수공_배수공H_통영기초#11-97-1_평택#18,19건축대비공사(48개월)" xfId="1999" xr:uid="{00000000-0005-0000-0000-00001F080000}"/>
    <cellStyle name="표_수량산출서(수정)_04-포장공_02-배수공_배수공H_통영기초#11-97-1_평택#18,19건축대비공사(48개월)-단가수정" xfId="2000" xr:uid="{00000000-0005-0000-0000-000020080000}"/>
    <cellStyle name="표_수량산출서(수정)_04-포장공_02-배수공_배수공H_통영기초#11-rev1" xfId="2001" xr:uid="{00000000-0005-0000-0000-000021080000}"/>
    <cellStyle name="표_수량산출서(수정)_04-포장공_02-배수공_배수공H_통영기초#11-rev1_노임단가" xfId="2002" xr:uid="{00000000-0005-0000-0000-000022080000}"/>
    <cellStyle name="표_수량산출서(수정)_04-포장공_02-배수공_배수공H_통영기초#11-rev1_통합내역서" xfId="2003" xr:uid="{00000000-0005-0000-0000-000023080000}"/>
    <cellStyle name="표_수량산출서(수정)_04-포장공_02-배수공_배수공H_통영기초#11-rev1_통합내역서_평택#18,19건축대비공사(48개월)" xfId="2004" xr:uid="{00000000-0005-0000-0000-000024080000}"/>
    <cellStyle name="표_수량산출서(수정)_04-포장공_02-배수공_배수공H_통영기초#11-rev1_통합내역서_평택#18,19건축대비공사(48개월)-단가수정" xfId="2005" xr:uid="{00000000-0005-0000-0000-000025080000}"/>
    <cellStyle name="표_수량산출서(수정)_04-포장공_02-배수공_배수공H_통영기초#11-rev1_평택#18,19건축대비공사(48개월)" xfId="2006" xr:uid="{00000000-0005-0000-0000-000026080000}"/>
    <cellStyle name="표_수량산출서(수정)_04-포장공_02-배수공_배수공H_통영기초#11-rev1_평택#18,19건축대비공사(48개월)-단가수정" xfId="2007" xr:uid="{00000000-0005-0000-0000-000027080000}"/>
    <cellStyle name="표_수량산출서(수정)_04-포장공_02-배수공_배수공H_통영기초#11-rev1_평택15-17본체내역서_rev5" xfId="2008" xr:uid="{00000000-0005-0000-0000-000028080000}"/>
    <cellStyle name="표_수량산출서(수정)_04-포장공_02-배수공_배수공H_통합내역서" xfId="2009" xr:uid="{00000000-0005-0000-0000-000029080000}"/>
    <cellStyle name="표_수량산출서(수정)_04-포장공_02-배수공_배수공H_평택#18,19건축대비공사(48개월)" xfId="2010" xr:uid="{00000000-0005-0000-0000-00002A080000}"/>
    <cellStyle name="표_수량산출서(수정)_04-포장공_02-배수공_배수공H_평택#18,19건축대비공사(48개월)-단가수정" xfId="2011" xr:uid="{00000000-0005-0000-0000-00002B080000}"/>
    <cellStyle name="표_수량산출서(수정)_04-포장공_02-배수공_배수공H_평택15-17본체내역서_rev5" xfId="2012" xr:uid="{00000000-0005-0000-0000-00002C080000}"/>
    <cellStyle name="표_수량산출서(수정)_04-포장공_02-배수공_통영기초#11-97-1" xfId="2013" xr:uid="{00000000-0005-0000-0000-00002D080000}"/>
    <cellStyle name="표_수량산출서(수정)_04-포장공_02-배수공_통영기초#11-97-1_평택#18,19건축대비공사(48개월)" xfId="2014" xr:uid="{00000000-0005-0000-0000-00002E080000}"/>
    <cellStyle name="표_수량산출서(수정)_04-포장공_02-배수공_통영기초#11-97-1_평택#18,19건축대비공사(48개월)-단가수정" xfId="2015" xr:uid="{00000000-0005-0000-0000-00002F080000}"/>
    <cellStyle name="표_수량산출서(수정)_04-포장공_02-배수공_통영기초#11-rev1" xfId="2016" xr:uid="{00000000-0005-0000-0000-000030080000}"/>
    <cellStyle name="표_수량산출서(수정)_04-포장공_02-배수공_통영기초#11-rev1_노임단가" xfId="2017" xr:uid="{00000000-0005-0000-0000-000031080000}"/>
    <cellStyle name="표_수량산출서(수정)_04-포장공_02-배수공_통영기초#11-rev1_통합내역서" xfId="2018" xr:uid="{00000000-0005-0000-0000-000032080000}"/>
    <cellStyle name="표_수량산출서(수정)_04-포장공_02-배수공_통영기초#11-rev1_통합내역서_평택#18,19건축대비공사(48개월)" xfId="2019" xr:uid="{00000000-0005-0000-0000-000033080000}"/>
    <cellStyle name="표_수량산출서(수정)_04-포장공_02-배수공_통영기초#11-rev1_통합내역서_평택#18,19건축대비공사(48개월)-단가수정" xfId="2020" xr:uid="{00000000-0005-0000-0000-000034080000}"/>
    <cellStyle name="표_수량산출서(수정)_04-포장공_02-배수공_통영기초#11-rev1_평택#18,19건축대비공사(48개월)" xfId="2021" xr:uid="{00000000-0005-0000-0000-000035080000}"/>
    <cellStyle name="표_수량산출서(수정)_04-포장공_02-배수공_통영기초#11-rev1_평택#18,19건축대비공사(48개월)-단가수정" xfId="2022" xr:uid="{00000000-0005-0000-0000-000036080000}"/>
    <cellStyle name="표_수량산출서(수정)_04-포장공_02-배수공_통영기초#11-rev1_평택15-17본체내역서_rev5" xfId="2023" xr:uid="{00000000-0005-0000-0000-000037080000}"/>
    <cellStyle name="표_수량산출서(수정)_04-포장공_02-배수공_통합내역서" xfId="2024" xr:uid="{00000000-0005-0000-0000-000038080000}"/>
    <cellStyle name="표_수량산출서(수정)_04-포장공_02-배수공_평택#18,19건축대비공사(48개월)" xfId="2025" xr:uid="{00000000-0005-0000-0000-000039080000}"/>
    <cellStyle name="표_수량산출서(수정)_04-포장공_02-배수공_평택#18,19건축대비공사(48개월)-단가수정" xfId="2026" xr:uid="{00000000-0005-0000-0000-00003A080000}"/>
    <cellStyle name="표_수량산출서(수정)_04-포장공_02-배수공_평택15-17본체내역서_rev5" xfId="2027" xr:uid="{00000000-0005-0000-0000-00003B080000}"/>
    <cellStyle name="표_수량산출서(수정)_06-부대공_02-배수공" xfId="2028" xr:uid="{00000000-0005-0000-0000-00003C080000}"/>
    <cellStyle name="표_수량산출서(수정)_06-부대공_02-배수공_노임단가" xfId="2029" xr:uid="{00000000-0005-0000-0000-00003D080000}"/>
    <cellStyle name="표_수량산출서(수정)_06-부대공_02-배수공_배수공H" xfId="2030" xr:uid="{00000000-0005-0000-0000-00003E080000}"/>
    <cellStyle name="표_수량산출서(수정)_06-부대공_02-배수공_배수공H_노임단가" xfId="2031" xr:uid="{00000000-0005-0000-0000-00003F080000}"/>
    <cellStyle name="표_수량산출서(수정)_06-부대공_02-배수공_배수공H_통영기초#11-97-1" xfId="2032" xr:uid="{00000000-0005-0000-0000-000040080000}"/>
    <cellStyle name="표_수량산출서(수정)_06-부대공_02-배수공_배수공H_통영기초#11-97-1_평택#18,19건축대비공사(48개월)" xfId="2033" xr:uid="{00000000-0005-0000-0000-000041080000}"/>
    <cellStyle name="표_수량산출서(수정)_06-부대공_02-배수공_배수공H_통영기초#11-97-1_평택#18,19건축대비공사(48개월)-단가수정" xfId="2034" xr:uid="{00000000-0005-0000-0000-000042080000}"/>
    <cellStyle name="표_수량산출서(수정)_06-부대공_02-배수공_배수공H_통영기초#11-rev1" xfId="2035" xr:uid="{00000000-0005-0000-0000-000043080000}"/>
    <cellStyle name="표_수량산출서(수정)_06-부대공_02-배수공_배수공H_통영기초#11-rev1_노임단가" xfId="2036" xr:uid="{00000000-0005-0000-0000-000044080000}"/>
    <cellStyle name="표_수량산출서(수정)_06-부대공_02-배수공_배수공H_통영기초#11-rev1_통합내역서" xfId="2037" xr:uid="{00000000-0005-0000-0000-000045080000}"/>
    <cellStyle name="표_수량산출서(수정)_06-부대공_02-배수공_배수공H_통영기초#11-rev1_통합내역서_평택#18,19건축대비공사(48개월)" xfId="2038" xr:uid="{00000000-0005-0000-0000-000046080000}"/>
    <cellStyle name="표_수량산출서(수정)_06-부대공_02-배수공_배수공H_통영기초#11-rev1_통합내역서_평택#18,19건축대비공사(48개월)-단가수정" xfId="2039" xr:uid="{00000000-0005-0000-0000-000047080000}"/>
    <cellStyle name="표_수량산출서(수정)_06-부대공_02-배수공_배수공H_통영기초#11-rev1_평택#18,19건축대비공사(48개월)" xfId="2040" xr:uid="{00000000-0005-0000-0000-000048080000}"/>
    <cellStyle name="표_수량산출서(수정)_06-부대공_02-배수공_배수공H_통영기초#11-rev1_평택#18,19건축대비공사(48개월)-단가수정" xfId="2041" xr:uid="{00000000-0005-0000-0000-000049080000}"/>
    <cellStyle name="표_수량산출서(수정)_06-부대공_02-배수공_배수공H_통영기초#11-rev1_평택15-17본체내역서_rev5" xfId="2042" xr:uid="{00000000-0005-0000-0000-00004A080000}"/>
    <cellStyle name="표_수량산출서(수정)_06-부대공_02-배수공_배수공H_통합내역서" xfId="2043" xr:uid="{00000000-0005-0000-0000-00004B080000}"/>
    <cellStyle name="표_수량산출서(수정)_06-부대공_02-배수공_배수공H_평택#18,19건축대비공사(48개월)" xfId="2044" xr:uid="{00000000-0005-0000-0000-00004C080000}"/>
    <cellStyle name="표_수량산출서(수정)_06-부대공_02-배수공_배수공H_평택#18,19건축대비공사(48개월)-단가수정" xfId="2045" xr:uid="{00000000-0005-0000-0000-00004D080000}"/>
    <cellStyle name="표_수량산출서(수정)_06-부대공_02-배수공_배수공H_평택15-17본체내역서_rev5" xfId="2046" xr:uid="{00000000-0005-0000-0000-00004E080000}"/>
    <cellStyle name="표_수량산출서(수정)_06-부대공_02-배수공_통영기초#11-97-1" xfId="2047" xr:uid="{00000000-0005-0000-0000-00004F080000}"/>
    <cellStyle name="표_수량산출서(수정)_06-부대공_02-배수공_통영기초#11-97-1_평택#18,19건축대비공사(48개월)" xfId="2048" xr:uid="{00000000-0005-0000-0000-000050080000}"/>
    <cellStyle name="표_수량산출서(수정)_06-부대공_02-배수공_통영기초#11-97-1_평택#18,19건축대비공사(48개월)-단가수정" xfId="2049" xr:uid="{00000000-0005-0000-0000-000051080000}"/>
    <cellStyle name="표_수량산출서(수정)_06-부대공_02-배수공_통영기초#11-rev1" xfId="2050" xr:uid="{00000000-0005-0000-0000-000052080000}"/>
    <cellStyle name="표_수량산출서(수정)_06-부대공_02-배수공_통영기초#11-rev1_노임단가" xfId="2051" xr:uid="{00000000-0005-0000-0000-000053080000}"/>
    <cellStyle name="표_수량산출서(수정)_06-부대공_02-배수공_통영기초#11-rev1_통합내역서" xfId="2052" xr:uid="{00000000-0005-0000-0000-000054080000}"/>
    <cellStyle name="표_수량산출서(수정)_06-부대공_02-배수공_통영기초#11-rev1_통합내역서_평택#18,19건축대비공사(48개월)" xfId="2053" xr:uid="{00000000-0005-0000-0000-000055080000}"/>
    <cellStyle name="표_수량산출서(수정)_06-부대공_02-배수공_통영기초#11-rev1_통합내역서_평택#18,19건축대비공사(48개월)-단가수정" xfId="2054" xr:uid="{00000000-0005-0000-0000-000056080000}"/>
    <cellStyle name="표_수량산출서(수정)_06-부대공_02-배수공_통영기초#11-rev1_평택#18,19건축대비공사(48개월)" xfId="2055" xr:uid="{00000000-0005-0000-0000-000057080000}"/>
    <cellStyle name="표_수량산출서(수정)_06-부대공_02-배수공_통영기초#11-rev1_평택#18,19건축대비공사(48개월)-단가수정" xfId="2056" xr:uid="{00000000-0005-0000-0000-000058080000}"/>
    <cellStyle name="표_수량산출서(수정)_06-부대공_02-배수공_통영기초#11-rev1_평택15-17본체내역서_rev5" xfId="2057" xr:uid="{00000000-0005-0000-0000-000059080000}"/>
    <cellStyle name="표_수량산출서(수정)_06-부대공_02-배수공_통합내역서" xfId="2058" xr:uid="{00000000-0005-0000-0000-00005A080000}"/>
    <cellStyle name="표_수량산출서(수정)_06-부대공_02-배수공_평택#18,19건축대비공사(48개월)" xfId="2059" xr:uid="{00000000-0005-0000-0000-00005B080000}"/>
    <cellStyle name="표_수량산출서(수정)_06-부대공_02-배수공_평택#18,19건축대비공사(48개월)-단가수정" xfId="2060" xr:uid="{00000000-0005-0000-0000-00005C080000}"/>
    <cellStyle name="표_수량산출서(수정)_06-부대공_02-배수공_평택15-17본체내역서_rev5" xfId="2061" xr:uid="{00000000-0005-0000-0000-00005D080000}"/>
    <cellStyle name="표준" xfId="0" builtinId="0"/>
    <cellStyle name="표준 10" xfId="2" xr:uid="{00000000-0005-0000-0000-00005F080000}"/>
    <cellStyle name="표준 10 2" xfId="2154" xr:uid="{00000000-0005-0000-0000-000060080000}"/>
    <cellStyle name="표준 11" xfId="2147" xr:uid="{00000000-0005-0000-0000-000061080000}"/>
    <cellStyle name="표준 12" xfId="2155" xr:uid="{00000000-0005-0000-0000-000062080000}"/>
    <cellStyle name="표준 2" xfId="2062" xr:uid="{00000000-0005-0000-0000-000063080000}"/>
    <cellStyle name="표준 3" xfId="2063" xr:uid="{00000000-0005-0000-0000-000064080000}"/>
    <cellStyle name="표준 4" xfId="2064" xr:uid="{00000000-0005-0000-0000-000065080000}"/>
    <cellStyle name="표준 5" xfId="2065" xr:uid="{00000000-0005-0000-0000-000066080000}"/>
    <cellStyle name="표준 6" xfId="2066" xr:uid="{00000000-0005-0000-0000-000067080000}"/>
    <cellStyle name="표준 7" xfId="2067" xr:uid="{00000000-0005-0000-0000-000068080000}"/>
    <cellStyle name="표준 8" xfId="2148" xr:uid="{00000000-0005-0000-0000-000069080000}"/>
    <cellStyle name="표준 9" xfId="1" xr:uid="{00000000-0005-0000-0000-00006A080000}"/>
    <cellStyle name="합산" xfId="2068" xr:uid="{00000000-0005-0000-0000-00006C080000}"/>
    <cellStyle name="화폐기호" xfId="2069" xr:uid="{00000000-0005-0000-0000-00006D080000}"/>
    <cellStyle name="화폐기호0" xfId="2070" xr:uid="{00000000-0005-0000-0000-00006E0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60;&#51064;&#47928;&#49436;&#54632;\&#51204;&#48513;&#44288;&#47196;\&#51064;&#49688;&#51064;&#44228;\&#51204;&#48513;&#54644;&#51200;&#48176;&#44288;%20&#49324;&#49444;&#54637;&#47196;&#54364;&#51648;%20&#50948;&#53441;&#44288;&#47532;%20&#50857;&#50669;\&#49444;&#44228;&#45236;&#50669;&#49436;(&#51089;&#49457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표"/>
      <sheetName val="내역서"/>
      <sheetName val="품셈"/>
      <sheetName val="점검별 노무비 산출내역"/>
      <sheetName val="점검별 투입인원"/>
      <sheetName val="자재조서"/>
      <sheetName val="기계경비"/>
      <sheetName val="충전전력비"/>
      <sheetName val="도장면적 산출"/>
      <sheetName val="도장단가 산출"/>
      <sheetName val="별표"/>
      <sheetName val="손해배상보험료"/>
    </sheetNames>
    <sheetDataSet>
      <sheetData sheetId="0">
        <row r="7">
          <cell r="A7" t="str">
            <v>인천해저배관 사설항로표지 위탁관리용역</v>
          </cell>
        </row>
      </sheetData>
      <sheetData sheetId="1">
        <row r="4">
          <cell r="A4" t="str">
            <v>인천해저배관 사설항로표지 위탁관리용역</v>
          </cell>
        </row>
      </sheetData>
      <sheetData sheetId="2">
        <row r="7">
          <cell r="L7">
            <v>0</v>
          </cell>
        </row>
      </sheetData>
      <sheetData sheetId="3" refreshError="1"/>
      <sheetData sheetId="4">
        <row r="37">
          <cell r="B37" t="str">
            <v>전기공사 산업기사</v>
          </cell>
          <cell r="C37" t="str">
            <v>1일 8시간 기준</v>
          </cell>
          <cell r="D37" t="str">
            <v>인</v>
          </cell>
          <cell r="E37">
            <v>203354</v>
          </cell>
        </row>
        <row r="38">
          <cell r="B38" t="str">
            <v>통신관련 산업기사</v>
          </cell>
          <cell r="C38" t="str">
            <v>1일 8시간 기준</v>
          </cell>
          <cell r="D38" t="str">
            <v>인</v>
          </cell>
          <cell r="E38">
            <v>228022</v>
          </cell>
        </row>
        <row r="39">
          <cell r="B39" t="str">
            <v>작업반장</v>
          </cell>
          <cell r="C39" t="str">
            <v>1일 8시간 기준</v>
          </cell>
          <cell r="D39" t="str">
            <v>인</v>
          </cell>
          <cell r="E39">
            <v>145013</v>
          </cell>
        </row>
        <row r="40">
          <cell r="B40" t="str">
            <v>보통인부</v>
          </cell>
          <cell r="C40" t="str">
            <v>1일 8시간 기준</v>
          </cell>
          <cell r="D40" t="str">
            <v>인</v>
          </cell>
          <cell r="E40">
            <v>118130</v>
          </cell>
        </row>
        <row r="41">
          <cell r="B41" t="str">
            <v>용접공</v>
          </cell>
          <cell r="C41" t="str">
            <v>1일 8시간 기준</v>
          </cell>
          <cell r="D41" t="str">
            <v>인</v>
          </cell>
          <cell r="E41">
            <v>180350</v>
          </cell>
        </row>
        <row r="42">
          <cell r="B42" t="str">
            <v>도장공</v>
          </cell>
          <cell r="C42" t="str">
            <v>1일 8시간 기준</v>
          </cell>
          <cell r="D42" t="str">
            <v>인</v>
          </cell>
          <cell r="E42">
            <v>174277</v>
          </cell>
        </row>
      </sheetData>
      <sheetData sheetId="5">
        <row r="5">
          <cell r="A5" t="str">
            <v>점검사항</v>
          </cell>
          <cell r="B5" t="str">
            <v>단위</v>
          </cell>
          <cell r="C5" t="str">
            <v>전기공사 산업기사</v>
          </cell>
          <cell r="D5" t="str">
            <v>통신관련 산업기사</v>
          </cell>
          <cell r="E5" t="str">
            <v>작업반장</v>
          </cell>
          <cell r="F5" t="str">
            <v>보통인부</v>
          </cell>
          <cell r="G5" t="str">
            <v>용접공</v>
          </cell>
          <cell r="H5" t="str">
            <v>도장공</v>
          </cell>
        </row>
        <row r="6">
          <cell r="A6" t="str">
            <v>1. 등명기 점검 및 교정</v>
          </cell>
          <cell r="B6" t="str">
            <v>개소당</v>
          </cell>
          <cell r="C6">
            <v>3.6000000000000004E-2</v>
          </cell>
          <cell r="D6">
            <v>0</v>
          </cell>
          <cell r="E6">
            <v>0</v>
          </cell>
          <cell r="F6">
            <v>2.8000000000000001E-2</v>
          </cell>
          <cell r="G6">
            <v>0</v>
          </cell>
          <cell r="H6">
            <v>0</v>
          </cell>
        </row>
        <row r="7">
          <cell r="A7" t="str">
            <v xml:space="preserve">   가. 점등 상태</v>
          </cell>
          <cell r="C7">
            <v>1.2E-2</v>
          </cell>
          <cell r="F7">
            <v>6.4000000000000003E-3</v>
          </cell>
        </row>
        <row r="8">
          <cell r="A8" t="str">
            <v xml:space="preserve">   나. 섬광주기의 적정 여부</v>
          </cell>
          <cell r="C8">
            <v>4.0000000000000001E-3</v>
          </cell>
          <cell r="F8">
            <v>4.0000000000000001E-3</v>
          </cell>
        </row>
        <row r="9">
          <cell r="A9" t="str">
            <v xml:space="preserve">   다 .SUN SWITCH 작동 상태</v>
          </cell>
          <cell r="C9">
            <v>8.0000000000000002E-3</v>
          </cell>
          <cell r="F9">
            <v>9.6000000000000009E-3</v>
          </cell>
        </row>
        <row r="10">
          <cell r="A10" t="str">
            <v xml:space="preserve">   라. 제어 회로기판의 상태</v>
          </cell>
          <cell r="C10">
            <v>4.0000000000000001E-3</v>
          </cell>
        </row>
        <row r="11">
          <cell r="A11" t="str">
            <v xml:space="preserve">   마. 기타 기능 상태</v>
          </cell>
          <cell r="C11">
            <v>8.0000000000000002E-3</v>
          </cell>
          <cell r="F11">
            <v>8.0000000000000002E-3</v>
          </cell>
        </row>
        <row r="12">
          <cell r="A12" t="str">
            <v>2. 축전지 점검 및 교정</v>
          </cell>
          <cell r="C12">
            <v>2.6000000000000002E-2</v>
          </cell>
          <cell r="D12">
            <v>0</v>
          </cell>
          <cell r="E12">
            <v>0</v>
          </cell>
          <cell r="F12">
            <v>1.0999999999999999E-2</v>
          </cell>
          <cell r="G12">
            <v>0</v>
          </cell>
          <cell r="H12">
            <v>0</v>
          </cell>
        </row>
        <row r="13">
          <cell r="A13" t="str">
            <v xml:space="preserve">   가. 전압 상태</v>
          </cell>
          <cell r="C13">
            <v>8.0000000000000002E-3</v>
          </cell>
          <cell r="F13">
            <v>5.0000000000000001E-3</v>
          </cell>
        </row>
        <row r="14">
          <cell r="A14" t="str">
            <v xml:space="preserve">   나. 비중 상태</v>
          </cell>
          <cell r="C14">
            <v>4.0000000000000001E-3</v>
          </cell>
        </row>
        <row r="15">
          <cell r="A15" t="str">
            <v xml:space="preserve">   다. 액면 상태</v>
          </cell>
          <cell r="C15">
            <v>4.0000000000000001E-3</v>
          </cell>
        </row>
        <row r="16">
          <cell r="A16" t="str">
            <v xml:space="preserve">   라. 온도 상태</v>
          </cell>
          <cell r="C16">
            <v>4.0000000000000001E-3</v>
          </cell>
        </row>
        <row r="17">
          <cell r="A17" t="str">
            <v xml:space="preserve">   마. 기타 기능 상태</v>
          </cell>
          <cell r="C17">
            <v>6.0000000000000001E-3</v>
          </cell>
          <cell r="F17">
            <v>6.0000000000000001E-3</v>
          </cell>
        </row>
        <row r="18">
          <cell r="A18" t="str">
            <v>3. 충방전 조절기 점검 및 교정</v>
          </cell>
          <cell r="C18">
            <v>0.02</v>
          </cell>
          <cell r="D18">
            <v>0</v>
          </cell>
          <cell r="E18">
            <v>0</v>
          </cell>
          <cell r="F18">
            <v>1.9200000000000002E-2</v>
          </cell>
          <cell r="G18">
            <v>0</v>
          </cell>
          <cell r="H18">
            <v>0</v>
          </cell>
        </row>
        <row r="19">
          <cell r="A19" t="str">
            <v xml:space="preserve">   가. 절연상태</v>
          </cell>
          <cell r="C19">
            <v>8.0000000000000002E-3</v>
          </cell>
          <cell r="F19">
            <v>6.4000000000000003E-3</v>
          </cell>
        </row>
        <row r="20">
          <cell r="A20" t="str">
            <v xml:space="preserve">   나. 계기상태</v>
          </cell>
          <cell r="C20">
            <v>4.0000000000000001E-3</v>
          </cell>
          <cell r="F20">
            <v>6.4000000000000003E-3</v>
          </cell>
        </row>
        <row r="21">
          <cell r="A21" t="str">
            <v xml:space="preserve">   다. 결선상태</v>
          </cell>
          <cell r="C21">
            <v>8.0000000000000002E-3</v>
          </cell>
          <cell r="F21">
            <v>6.4000000000000003E-3</v>
          </cell>
        </row>
        <row r="22">
          <cell r="A22" t="str">
            <v>4. 태양전지 점검 및 교정</v>
          </cell>
          <cell r="C22">
            <v>0.02</v>
          </cell>
          <cell r="D22">
            <v>0</v>
          </cell>
          <cell r="E22">
            <v>0</v>
          </cell>
          <cell r="F22">
            <v>1.6E-2</v>
          </cell>
          <cell r="G22">
            <v>0</v>
          </cell>
          <cell r="H22">
            <v>0</v>
          </cell>
        </row>
        <row r="23">
          <cell r="A23" t="str">
            <v xml:space="preserve">   가. 표면 상태 및 청소</v>
          </cell>
          <cell r="C23">
            <v>8.0000000000000002E-3</v>
          </cell>
          <cell r="F23">
            <v>1.2E-2</v>
          </cell>
        </row>
        <row r="24">
          <cell r="A24" t="str">
            <v xml:space="preserve">   나. 전압 상태</v>
          </cell>
          <cell r="C24">
            <v>4.0000000000000001E-3</v>
          </cell>
        </row>
        <row r="25">
          <cell r="A25" t="str">
            <v xml:space="preserve">   다. 연결선 결선 상태</v>
          </cell>
          <cell r="C25">
            <v>4.0000000000000001E-3</v>
          </cell>
          <cell r="F25">
            <v>4.0000000000000001E-3</v>
          </cell>
        </row>
        <row r="26">
          <cell r="A26" t="str">
            <v xml:space="preserve">   라. 다이오드 소손 상태</v>
          </cell>
          <cell r="C26">
            <v>4.0000000000000001E-3</v>
          </cell>
        </row>
        <row r="27">
          <cell r="A27" t="str">
            <v>5. 등부표체 점검 및 교정</v>
          </cell>
          <cell r="C27">
            <v>0</v>
          </cell>
          <cell r="D27">
            <v>0</v>
          </cell>
          <cell r="E27">
            <v>0</v>
          </cell>
          <cell r="F27">
            <v>2.4E-2</v>
          </cell>
          <cell r="G27">
            <v>0</v>
          </cell>
          <cell r="H27">
            <v>0</v>
          </cell>
        </row>
        <row r="28">
          <cell r="A28" t="str">
            <v xml:space="preserve">   가. 홀수 상태</v>
          </cell>
          <cell r="F28">
            <v>8.0000000000000002E-3</v>
          </cell>
        </row>
        <row r="29">
          <cell r="A29" t="str">
            <v xml:space="preserve">   나. 각질류의 부착상태</v>
          </cell>
          <cell r="F29">
            <v>8.0000000000000002E-3</v>
          </cell>
        </row>
        <row r="30">
          <cell r="A30" t="str">
            <v xml:space="preserve">   다. 도장 및 기타 부속품 상태</v>
          </cell>
          <cell r="F30">
            <v>8.0000000000000002E-3</v>
          </cell>
        </row>
        <row r="31">
          <cell r="A31" t="str">
            <v>6. GPS동기점멸 제어시스템</v>
          </cell>
          <cell r="C31">
            <v>0</v>
          </cell>
          <cell r="D31">
            <v>1.6E-2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A32" t="str">
            <v xml:space="preserve">   가. 동기점멸 제어장치 정상동작여부</v>
          </cell>
          <cell r="D32">
            <v>8.0000000000000002E-3</v>
          </cell>
        </row>
        <row r="33">
          <cell r="A33" t="str">
            <v xml:space="preserve">   나. 주기 및 GPS자료설정 기능</v>
          </cell>
          <cell r="D33">
            <v>4.0000000000000001E-3</v>
          </cell>
        </row>
        <row r="34">
          <cell r="A34" t="str">
            <v xml:space="preserve">   다. 시스템 임의 설정 변경 기능</v>
          </cell>
          <cell r="D34">
            <v>4.0000000000000001E-3</v>
          </cell>
        </row>
        <row r="35">
          <cell r="A35" t="str">
            <v>계</v>
          </cell>
          <cell r="C35">
            <v>0.10200000000000001</v>
          </cell>
          <cell r="D35">
            <v>1.6E-2</v>
          </cell>
          <cell r="E35">
            <v>0</v>
          </cell>
          <cell r="F35">
            <v>9.820000000000001E-2</v>
          </cell>
          <cell r="G35">
            <v>0</v>
          </cell>
          <cell r="H35">
            <v>0</v>
          </cell>
        </row>
        <row r="38">
          <cell r="A38" t="str">
            <v>점검사항</v>
          </cell>
          <cell r="B38" t="str">
            <v>단위</v>
          </cell>
          <cell r="C38" t="str">
            <v>전기공사 산업기사</v>
          </cell>
          <cell r="D38" t="str">
            <v>통신관련 산업기사</v>
          </cell>
          <cell r="E38" t="str">
            <v>작업반장</v>
          </cell>
          <cell r="F38" t="str">
            <v>보통인부</v>
          </cell>
          <cell r="G38" t="str">
            <v>용접공</v>
          </cell>
          <cell r="H38" t="str">
            <v>도장공</v>
          </cell>
        </row>
        <row r="39">
          <cell r="A39" t="str">
            <v>1. 등부표체 점검 및 교정</v>
          </cell>
          <cell r="B39" t="str">
            <v>개소당</v>
          </cell>
          <cell r="C39">
            <v>0</v>
          </cell>
          <cell r="D39">
            <v>0</v>
          </cell>
          <cell r="E39">
            <v>0</v>
          </cell>
          <cell r="F39">
            <v>2.4E-2</v>
          </cell>
          <cell r="G39">
            <v>0</v>
          </cell>
          <cell r="H39">
            <v>0</v>
          </cell>
        </row>
        <row r="40">
          <cell r="A40" t="str">
            <v xml:space="preserve">   가. 홀수 상태</v>
          </cell>
          <cell r="F40">
            <v>8.0000000000000002E-3</v>
          </cell>
        </row>
        <row r="41">
          <cell r="A41" t="str">
            <v xml:space="preserve">   나. 각질류의 부착상태</v>
          </cell>
          <cell r="F41">
            <v>8.0000000000000002E-3</v>
          </cell>
        </row>
        <row r="42">
          <cell r="A42" t="str">
            <v xml:space="preserve">   다. 도장 및 기타 부속품 상태</v>
          </cell>
          <cell r="F42">
            <v>8.0000000000000002E-3</v>
          </cell>
        </row>
        <row r="43">
          <cell r="A43" t="str">
            <v>계</v>
          </cell>
          <cell r="C43">
            <v>0</v>
          </cell>
          <cell r="D43">
            <v>0</v>
          </cell>
          <cell r="E43">
            <v>0</v>
          </cell>
          <cell r="F43">
            <v>4.8000000000000001E-2</v>
          </cell>
          <cell r="G43">
            <v>0</v>
          </cell>
          <cell r="H43">
            <v>0</v>
          </cell>
        </row>
        <row r="46">
          <cell r="A46" t="str">
            <v>점검사항</v>
          </cell>
          <cell r="B46" t="str">
            <v>단위</v>
          </cell>
          <cell r="C46" t="str">
            <v>전기공사 산업기사</v>
          </cell>
          <cell r="D46" t="str">
            <v>통신관련 산업기사</v>
          </cell>
          <cell r="E46" t="str">
            <v>작업반장</v>
          </cell>
          <cell r="F46" t="str">
            <v>보통인부</v>
          </cell>
          <cell r="G46" t="str">
            <v>용접공</v>
          </cell>
          <cell r="H46" t="str">
            <v>도장공</v>
          </cell>
        </row>
        <row r="47">
          <cell r="A47" t="str">
            <v>1. 인양 작업</v>
          </cell>
          <cell r="B47" t="str">
            <v>개소당</v>
          </cell>
          <cell r="C47">
            <v>0</v>
          </cell>
          <cell r="D47">
            <v>0</v>
          </cell>
          <cell r="E47">
            <v>0.25600000000000001</v>
          </cell>
          <cell r="F47">
            <v>0.41600000000000004</v>
          </cell>
          <cell r="G47">
            <v>0</v>
          </cell>
          <cell r="H47">
            <v>0</v>
          </cell>
        </row>
        <row r="48">
          <cell r="A48" t="str">
            <v xml:space="preserve">   가. 인양 선적</v>
          </cell>
          <cell r="E48">
            <v>0.128</v>
          </cell>
          <cell r="F48">
            <v>0.20800000000000002</v>
          </cell>
        </row>
        <row r="49">
          <cell r="A49" t="str">
            <v xml:space="preserve">   나. 하선 양육</v>
          </cell>
          <cell r="E49">
            <v>0.128</v>
          </cell>
          <cell r="F49">
            <v>0.20800000000000002</v>
          </cell>
        </row>
        <row r="50">
          <cell r="A50" t="str">
            <v>2. 등부표 부속물 점검 및 교정</v>
          </cell>
          <cell r="C50">
            <v>0.41599999999999998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A51" t="str">
            <v xml:space="preserve">   가. 등부표 탈착</v>
          </cell>
          <cell r="C51">
            <v>0.20799999999999999</v>
          </cell>
        </row>
        <row r="52">
          <cell r="A52" t="str">
            <v xml:space="preserve">   나. 등부표 교정</v>
          </cell>
          <cell r="C52">
            <v>0.20799999999999999</v>
          </cell>
        </row>
        <row r="53">
          <cell r="A53" t="str">
            <v>3. 등부표체 점검</v>
          </cell>
          <cell r="C53">
            <v>0</v>
          </cell>
          <cell r="D53">
            <v>0</v>
          </cell>
          <cell r="E53">
            <v>0</v>
          </cell>
          <cell r="F53">
            <v>0.5</v>
          </cell>
          <cell r="G53">
            <v>0.41600000000000004</v>
          </cell>
          <cell r="H53">
            <v>1.92</v>
          </cell>
        </row>
        <row r="54">
          <cell r="A54" t="str">
            <v xml:space="preserve">   가. 각질류 및 오물 제거</v>
          </cell>
          <cell r="F54">
            <v>0.5</v>
          </cell>
        </row>
        <row r="55">
          <cell r="A55" t="str">
            <v xml:space="preserve">   나. 도장</v>
          </cell>
          <cell r="H55">
            <v>1.92</v>
          </cell>
        </row>
        <row r="56">
          <cell r="A56" t="str">
            <v xml:space="preserve">   다. 기타 점검</v>
          </cell>
          <cell r="G56">
            <v>0.41600000000000004</v>
          </cell>
        </row>
        <row r="57">
          <cell r="A57" t="str">
            <v>4. 체인 점검 및 교정</v>
          </cell>
          <cell r="C57">
            <v>0</v>
          </cell>
          <cell r="D57">
            <v>0</v>
          </cell>
          <cell r="E57">
            <v>0</v>
          </cell>
          <cell r="F57">
            <v>0.11200000000000002</v>
          </cell>
          <cell r="G57">
            <v>1</v>
          </cell>
          <cell r="H57">
            <v>0</v>
          </cell>
        </row>
        <row r="58">
          <cell r="A58" t="str">
            <v xml:space="preserve">   가. 연결 상태</v>
          </cell>
          <cell r="G58">
            <v>0.5</v>
          </cell>
        </row>
        <row r="59">
          <cell r="A59" t="str">
            <v xml:space="preserve">   나. 마모 상태</v>
          </cell>
          <cell r="F59">
            <v>0.11200000000000002</v>
          </cell>
        </row>
        <row r="60">
          <cell r="A60" t="str">
            <v xml:space="preserve">   다. 교체 작업</v>
          </cell>
          <cell r="G60">
            <v>0.5</v>
          </cell>
        </row>
        <row r="61">
          <cell r="A61" t="str">
            <v>5. 침추 점검 및 교정</v>
          </cell>
          <cell r="C61">
            <v>0</v>
          </cell>
          <cell r="D61">
            <v>0</v>
          </cell>
          <cell r="E61">
            <v>0</v>
          </cell>
          <cell r="F61">
            <v>0.82</v>
          </cell>
          <cell r="G61">
            <v>0</v>
          </cell>
          <cell r="H61">
            <v>0</v>
          </cell>
        </row>
        <row r="62">
          <cell r="A62" t="str">
            <v xml:space="preserve">   가. 각질류 및 오물 제거</v>
          </cell>
          <cell r="F62">
            <v>0.5</v>
          </cell>
        </row>
        <row r="63">
          <cell r="A63" t="str">
            <v xml:space="preserve">   나. 부식 상태</v>
          </cell>
          <cell r="F63">
            <v>0.20800000000000002</v>
          </cell>
        </row>
        <row r="64">
          <cell r="A64" t="str">
            <v xml:space="preserve">   다. 중량 점검</v>
          </cell>
          <cell r="F64">
            <v>0.112</v>
          </cell>
        </row>
        <row r="65">
          <cell r="A65" t="str">
            <v>6. 설치작업</v>
          </cell>
          <cell r="C65">
            <v>0</v>
          </cell>
          <cell r="D65">
            <v>0</v>
          </cell>
          <cell r="E65">
            <v>0.25600000000000001</v>
          </cell>
          <cell r="F65">
            <v>0.41600000000000004</v>
          </cell>
          <cell r="G65">
            <v>0</v>
          </cell>
          <cell r="H65">
            <v>0</v>
          </cell>
        </row>
        <row r="66">
          <cell r="A66" t="str">
            <v xml:space="preserve">   가. 선적</v>
          </cell>
          <cell r="E66">
            <v>0.128</v>
          </cell>
          <cell r="F66">
            <v>0.20800000000000002</v>
          </cell>
        </row>
        <row r="67">
          <cell r="A67" t="str">
            <v xml:space="preserve">   나. 설치</v>
          </cell>
          <cell r="E67">
            <v>0.128</v>
          </cell>
          <cell r="F67">
            <v>0.20799999999999999</v>
          </cell>
        </row>
        <row r="68">
          <cell r="A68" t="str">
            <v>7. 위치 측정</v>
          </cell>
        </row>
        <row r="69">
          <cell r="A69" t="str">
            <v>계</v>
          </cell>
          <cell r="C69">
            <v>0.41599999999999998</v>
          </cell>
          <cell r="D69">
            <v>0</v>
          </cell>
          <cell r="E69">
            <v>0.51200000000000001</v>
          </cell>
          <cell r="F69">
            <v>2.2639999999999998</v>
          </cell>
          <cell r="G69">
            <v>1.4159999999999999</v>
          </cell>
          <cell r="H69">
            <v>1.92</v>
          </cell>
        </row>
        <row r="72">
          <cell r="A72" t="str">
            <v>점검사항</v>
          </cell>
          <cell r="B72" t="str">
            <v>단위</v>
          </cell>
          <cell r="C72" t="str">
            <v>전기공사 산업기사</v>
          </cell>
          <cell r="D72" t="str">
            <v>통신관련 산업기사</v>
          </cell>
          <cell r="E72" t="str">
            <v>작업반장</v>
          </cell>
          <cell r="F72" t="str">
            <v>보통인부</v>
          </cell>
          <cell r="G72" t="str">
            <v>용접공</v>
          </cell>
          <cell r="H72" t="str">
            <v>도장공</v>
          </cell>
        </row>
        <row r="73">
          <cell r="A73" t="str">
            <v>1. 인양 작업</v>
          </cell>
          <cell r="B73" t="str">
            <v>개소당</v>
          </cell>
          <cell r="C73">
            <v>0</v>
          </cell>
          <cell r="D73">
            <v>0</v>
          </cell>
          <cell r="E73">
            <v>0.25600000000000001</v>
          </cell>
          <cell r="F73">
            <v>0.41600000000000004</v>
          </cell>
          <cell r="G73">
            <v>0</v>
          </cell>
          <cell r="H73">
            <v>0</v>
          </cell>
        </row>
        <row r="74">
          <cell r="A74" t="str">
            <v xml:space="preserve">   가. 인양 선적</v>
          </cell>
          <cell r="E74">
            <v>0.128</v>
          </cell>
          <cell r="F74">
            <v>0.20800000000000002</v>
          </cell>
        </row>
        <row r="75">
          <cell r="A75" t="str">
            <v xml:space="preserve">   나. 하선 양육</v>
          </cell>
          <cell r="E75">
            <v>0.128</v>
          </cell>
          <cell r="F75">
            <v>0.20800000000000002</v>
          </cell>
        </row>
        <row r="76">
          <cell r="A76" t="str">
            <v>2. 등부표체 점검</v>
          </cell>
          <cell r="C76">
            <v>0</v>
          </cell>
          <cell r="D76">
            <v>0</v>
          </cell>
          <cell r="E76">
            <v>0</v>
          </cell>
          <cell r="F76">
            <v>0.5</v>
          </cell>
          <cell r="G76">
            <v>0.41600000000000004</v>
          </cell>
          <cell r="H76">
            <v>1.92</v>
          </cell>
        </row>
        <row r="77">
          <cell r="A77" t="str">
            <v xml:space="preserve">   가. 각질류 및 오물 제거</v>
          </cell>
          <cell r="F77">
            <v>0.5</v>
          </cell>
        </row>
        <row r="78">
          <cell r="A78" t="str">
            <v xml:space="preserve">   나. 도장</v>
          </cell>
          <cell r="H78">
            <v>1.92</v>
          </cell>
        </row>
        <row r="79">
          <cell r="A79" t="str">
            <v xml:space="preserve">   다. 기타 점검</v>
          </cell>
          <cell r="G79">
            <v>0.41600000000000004</v>
          </cell>
        </row>
        <row r="80">
          <cell r="A80" t="str">
            <v>3. 체인 점검 및 교정</v>
          </cell>
          <cell r="C80">
            <v>0</v>
          </cell>
          <cell r="D80">
            <v>0</v>
          </cell>
          <cell r="E80">
            <v>0</v>
          </cell>
          <cell r="F80">
            <v>0.11200000000000002</v>
          </cell>
          <cell r="G80">
            <v>1</v>
          </cell>
          <cell r="H80">
            <v>0</v>
          </cell>
        </row>
        <row r="81">
          <cell r="A81" t="str">
            <v xml:space="preserve">   가. 연결 상태</v>
          </cell>
          <cell r="G81">
            <v>0.5</v>
          </cell>
        </row>
        <row r="82">
          <cell r="A82" t="str">
            <v xml:space="preserve">   나. 마모 상태</v>
          </cell>
          <cell r="F82">
            <v>0.11200000000000002</v>
          </cell>
        </row>
        <row r="83">
          <cell r="A83" t="str">
            <v xml:space="preserve">   다. 교체 작업</v>
          </cell>
          <cell r="G83">
            <v>0.5</v>
          </cell>
        </row>
        <row r="84">
          <cell r="A84" t="str">
            <v>4. 침추 점검 및 교정</v>
          </cell>
          <cell r="C84">
            <v>0</v>
          </cell>
          <cell r="D84">
            <v>0</v>
          </cell>
          <cell r="E84">
            <v>0</v>
          </cell>
          <cell r="F84">
            <v>0.82</v>
          </cell>
          <cell r="G84">
            <v>0</v>
          </cell>
          <cell r="H84">
            <v>0</v>
          </cell>
        </row>
        <row r="85">
          <cell r="A85" t="str">
            <v xml:space="preserve">   가. 각질류 및 오물 제거</v>
          </cell>
          <cell r="F85">
            <v>0.5</v>
          </cell>
        </row>
        <row r="86">
          <cell r="A86" t="str">
            <v xml:space="preserve">   나. 부식 상태</v>
          </cell>
          <cell r="F86">
            <v>0.20800000000000002</v>
          </cell>
        </row>
        <row r="87">
          <cell r="A87" t="str">
            <v xml:space="preserve">   다. 중량 점검</v>
          </cell>
          <cell r="F87">
            <v>0.112</v>
          </cell>
        </row>
        <row r="88">
          <cell r="A88" t="str">
            <v>5. 설치작업</v>
          </cell>
          <cell r="C88">
            <v>0</v>
          </cell>
          <cell r="D88">
            <v>0</v>
          </cell>
          <cell r="E88">
            <v>0.25600000000000001</v>
          </cell>
          <cell r="F88">
            <v>0.41600000000000004</v>
          </cell>
          <cell r="G88">
            <v>0</v>
          </cell>
          <cell r="H88">
            <v>0</v>
          </cell>
        </row>
        <row r="89">
          <cell r="A89" t="str">
            <v xml:space="preserve">   가. 선적</v>
          </cell>
          <cell r="E89">
            <v>0.128</v>
          </cell>
          <cell r="F89">
            <v>0.20800000000000002</v>
          </cell>
        </row>
        <row r="90">
          <cell r="A90" t="str">
            <v xml:space="preserve">   나. 설치</v>
          </cell>
          <cell r="E90">
            <v>0.128</v>
          </cell>
          <cell r="F90">
            <v>0.20799999999999999</v>
          </cell>
        </row>
        <row r="91">
          <cell r="A91" t="str">
            <v>6. 위치 측정</v>
          </cell>
        </row>
        <row r="92">
          <cell r="A92" t="str">
            <v>계</v>
          </cell>
          <cell r="C92">
            <v>0</v>
          </cell>
          <cell r="D92">
            <v>0</v>
          </cell>
          <cell r="E92">
            <v>0.51200000000000001</v>
          </cell>
          <cell r="F92">
            <v>2.2639999999999998</v>
          </cell>
          <cell r="G92">
            <v>1.4159999999999999</v>
          </cell>
          <cell r="H92">
            <v>1.92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view="pageBreakPreview" zoomScale="70" zoomScaleNormal="85" zoomScaleSheetLayoutView="70" workbookViewId="0">
      <selection activeCell="G7" sqref="G7"/>
    </sheetView>
  </sheetViews>
  <sheetFormatPr defaultRowHeight="16.5"/>
  <cols>
    <col min="1" max="1" width="3.625" style="23" customWidth="1"/>
    <col min="2" max="3" width="10.625" style="23" customWidth="1"/>
    <col min="4" max="5" width="20.625" style="23" customWidth="1"/>
    <col min="6" max="6" width="25.625" style="23" customWidth="1"/>
    <col min="7" max="7" width="3.625" style="23" customWidth="1"/>
    <col min="8" max="16384" width="9" style="23"/>
  </cols>
  <sheetData>
    <row r="1" spans="1:7" ht="17.25" thickBot="1">
      <c r="A1" s="54"/>
      <c r="B1" s="54"/>
      <c r="C1" s="54"/>
      <c r="D1" s="54"/>
      <c r="E1" s="54"/>
      <c r="F1" s="54"/>
      <c r="G1" s="54"/>
    </row>
    <row r="2" spans="1:7" ht="16.5" customHeight="1">
      <c r="A2" s="54"/>
      <c r="B2" s="55"/>
      <c r="C2" s="56"/>
      <c r="D2" s="56"/>
      <c r="E2" s="56"/>
      <c r="F2" s="57"/>
      <c r="G2" s="54"/>
    </row>
    <row r="3" spans="1:7">
      <c r="A3" s="54"/>
      <c r="B3" s="58"/>
      <c r="C3" s="59"/>
      <c r="D3" s="59"/>
      <c r="E3" s="59"/>
      <c r="F3" s="60"/>
      <c r="G3" s="54"/>
    </row>
    <row r="4" spans="1:7">
      <c r="A4" s="54"/>
      <c r="B4" s="58"/>
      <c r="C4" s="59"/>
      <c r="D4" s="59"/>
      <c r="E4" s="59"/>
      <c r="F4" s="60"/>
      <c r="G4" s="54"/>
    </row>
    <row r="5" spans="1:7" ht="30" customHeight="1">
      <c r="A5" s="54"/>
      <c r="B5" s="58"/>
      <c r="C5" s="59"/>
      <c r="D5" s="59"/>
      <c r="E5" s="59"/>
      <c r="F5" s="60"/>
      <c r="G5" s="54"/>
    </row>
    <row r="6" spans="1:7" ht="30" customHeight="1">
      <c r="A6" s="54"/>
      <c r="B6" s="128"/>
      <c r="C6" s="129"/>
      <c r="D6" s="129"/>
      <c r="E6" s="129"/>
      <c r="F6" s="130"/>
      <c r="G6" s="54"/>
    </row>
    <row r="7" spans="1:7" ht="30" customHeight="1">
      <c r="A7" s="54"/>
      <c r="B7" s="134" t="s">
        <v>177</v>
      </c>
      <c r="C7" s="135"/>
      <c r="D7" s="135"/>
      <c r="E7" s="135"/>
      <c r="F7" s="136"/>
      <c r="G7" s="54"/>
    </row>
    <row r="8" spans="1:7" ht="30" customHeight="1">
      <c r="A8" s="54"/>
      <c r="B8" s="134"/>
      <c r="C8" s="135"/>
      <c r="D8" s="135"/>
      <c r="E8" s="135"/>
      <c r="F8" s="136"/>
      <c r="G8" s="54"/>
    </row>
    <row r="9" spans="1:7" ht="30" customHeight="1">
      <c r="A9" s="54"/>
      <c r="B9" s="131" t="s">
        <v>137</v>
      </c>
      <c r="C9" s="132"/>
      <c r="D9" s="132"/>
      <c r="E9" s="132"/>
      <c r="F9" s="133"/>
      <c r="G9" s="54"/>
    </row>
    <row r="10" spans="1:7" ht="30" customHeight="1">
      <c r="A10" s="54"/>
      <c r="B10" s="58"/>
      <c r="C10" s="59"/>
      <c r="D10" s="59"/>
      <c r="E10" s="59"/>
      <c r="F10" s="60"/>
      <c r="G10" s="54"/>
    </row>
    <row r="11" spans="1:7" ht="30" customHeight="1">
      <c r="A11" s="54"/>
      <c r="B11" s="58"/>
      <c r="C11" s="59"/>
      <c r="D11" s="59"/>
      <c r="E11" s="59"/>
      <c r="F11" s="60"/>
      <c r="G11" s="54"/>
    </row>
    <row r="12" spans="1:7" ht="30" customHeight="1">
      <c r="A12" s="54"/>
      <c r="B12" s="58"/>
      <c r="C12" s="59"/>
      <c r="D12" s="59"/>
      <c r="E12" s="59"/>
      <c r="F12" s="60"/>
      <c r="G12" s="54"/>
    </row>
    <row r="13" spans="1:7" ht="30" customHeight="1">
      <c r="A13" s="54"/>
      <c r="B13" s="58"/>
      <c r="C13" s="59"/>
      <c r="D13" s="59"/>
      <c r="E13" s="59"/>
      <c r="F13" s="60"/>
      <c r="G13" s="54"/>
    </row>
    <row r="14" spans="1:7" ht="30" customHeight="1">
      <c r="A14" s="54"/>
      <c r="B14" s="58"/>
      <c r="C14" s="59"/>
      <c r="D14" s="59"/>
      <c r="E14" s="59"/>
      <c r="F14" s="60"/>
      <c r="G14" s="54"/>
    </row>
    <row r="15" spans="1:7" ht="30" customHeight="1">
      <c r="A15" s="54"/>
      <c r="B15" s="58"/>
      <c r="C15" s="59"/>
      <c r="D15" s="59"/>
      <c r="E15" s="59"/>
      <c r="F15" s="60"/>
      <c r="G15" s="54"/>
    </row>
    <row r="16" spans="1:7" ht="30" customHeight="1">
      <c r="A16" s="54"/>
      <c r="B16" s="137" t="s">
        <v>138</v>
      </c>
      <c r="C16" s="138"/>
      <c r="D16" s="138"/>
      <c r="E16" s="138"/>
      <c r="F16" s="139"/>
      <c r="G16" s="54"/>
    </row>
    <row r="17" spans="1:7" ht="30" customHeight="1">
      <c r="A17" s="54"/>
      <c r="B17" s="58"/>
      <c r="C17" s="59"/>
      <c r="D17" s="59"/>
      <c r="E17" s="59"/>
      <c r="F17" s="60"/>
      <c r="G17" s="54"/>
    </row>
    <row r="18" spans="1:7" ht="30" customHeight="1">
      <c r="A18" s="54"/>
      <c r="B18" s="58"/>
      <c r="C18" s="59"/>
      <c r="D18" s="59"/>
      <c r="E18" s="59"/>
      <c r="F18" s="60"/>
      <c r="G18" s="54"/>
    </row>
    <row r="19" spans="1:7" ht="30" customHeight="1">
      <c r="A19" s="54"/>
      <c r="B19" s="58"/>
      <c r="C19" s="59"/>
      <c r="D19" s="59"/>
      <c r="E19" s="59"/>
      <c r="F19" s="60"/>
      <c r="G19" s="54"/>
    </row>
    <row r="20" spans="1:7" ht="30" customHeight="1">
      <c r="A20" s="54"/>
      <c r="B20" s="58"/>
      <c r="C20" s="59"/>
      <c r="D20" s="59"/>
      <c r="E20" s="59"/>
      <c r="F20" s="60"/>
      <c r="G20" s="54"/>
    </row>
    <row r="21" spans="1:7" ht="30" customHeight="1">
      <c r="A21" s="54"/>
      <c r="B21" s="58"/>
      <c r="C21" s="59"/>
      <c r="D21" s="59"/>
      <c r="E21" s="59"/>
      <c r="F21" s="60"/>
      <c r="G21" s="54"/>
    </row>
    <row r="22" spans="1:7" ht="30" customHeight="1">
      <c r="A22" s="54"/>
      <c r="B22" s="137" t="s">
        <v>110</v>
      </c>
      <c r="C22" s="138"/>
      <c r="D22" s="138"/>
      <c r="E22" s="138"/>
      <c r="F22" s="139"/>
      <c r="G22" s="54"/>
    </row>
    <row r="23" spans="1:7" ht="30" customHeight="1">
      <c r="A23" s="54"/>
      <c r="B23" s="137" t="s">
        <v>122</v>
      </c>
      <c r="C23" s="138"/>
      <c r="D23" s="138"/>
      <c r="E23" s="138"/>
      <c r="F23" s="139"/>
      <c r="G23" s="54"/>
    </row>
    <row r="24" spans="1:7" ht="30" customHeight="1">
      <c r="A24" s="54"/>
      <c r="B24" s="58"/>
      <c r="C24" s="59"/>
      <c r="D24" s="59"/>
      <c r="E24" s="59"/>
      <c r="F24" s="60"/>
      <c r="G24" s="54"/>
    </row>
    <row r="25" spans="1:7" ht="30" customHeight="1" thickBot="1">
      <c r="A25" s="54"/>
      <c r="B25" s="61"/>
      <c r="C25" s="62"/>
      <c r="D25" s="62"/>
      <c r="E25" s="62"/>
      <c r="F25" s="63"/>
      <c r="G25" s="54"/>
    </row>
    <row r="26" spans="1:7">
      <c r="A26" s="54"/>
      <c r="B26" s="54"/>
      <c r="C26" s="54"/>
      <c r="D26" s="54"/>
      <c r="E26" s="54"/>
      <c r="F26" s="54"/>
      <c r="G26" s="54"/>
    </row>
  </sheetData>
  <mergeCells count="6">
    <mergeCell ref="B6:F6"/>
    <mergeCell ref="B9:F9"/>
    <mergeCell ref="B7:F8"/>
    <mergeCell ref="B23:F23"/>
    <mergeCell ref="B22:F22"/>
    <mergeCell ref="B16:F16"/>
  </mergeCells>
  <phoneticPr fontId="1" type="noConversion"/>
  <pageMargins left="0.25" right="0.25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J30"/>
  <sheetViews>
    <sheetView tabSelected="1" view="pageBreakPreview" zoomScale="70" zoomScaleNormal="85" zoomScaleSheetLayoutView="70" workbookViewId="0">
      <selection activeCell="E21" sqref="E21"/>
    </sheetView>
  </sheetViews>
  <sheetFormatPr defaultRowHeight="16.5"/>
  <cols>
    <col min="1" max="1" width="3.625" customWidth="1"/>
    <col min="2" max="3" width="10.625" customWidth="1"/>
    <col min="4" max="4" width="20.625" customWidth="1"/>
    <col min="5" max="5" width="24.875" customWidth="1"/>
    <col min="6" max="6" width="9" style="23" customWidth="1"/>
    <col min="7" max="7" width="31.5" customWidth="1"/>
    <col min="8" max="8" width="3.625" customWidth="1"/>
    <col min="10" max="10" width="11.5" bestFit="1" customWidth="1"/>
  </cols>
  <sheetData>
    <row r="2" spans="2:10" ht="25.5">
      <c r="B2" s="140" t="s">
        <v>175</v>
      </c>
      <c r="C2" s="140"/>
      <c r="D2" s="140"/>
      <c r="E2" s="140"/>
      <c r="F2" s="140"/>
      <c r="G2" s="140"/>
    </row>
    <row r="3" spans="2:10">
      <c r="B3" s="1"/>
      <c r="C3" s="1"/>
      <c r="D3" s="1"/>
      <c r="E3" s="1"/>
      <c r="G3" s="1"/>
    </row>
    <row r="4" spans="2:10" ht="20.25" thickBot="1">
      <c r="B4" s="28" t="s">
        <v>139</v>
      </c>
      <c r="C4" s="2"/>
      <c r="D4" s="2"/>
      <c r="E4" s="2"/>
      <c r="F4" s="159"/>
      <c r="G4" s="159"/>
    </row>
    <row r="5" spans="2:10" ht="30" customHeight="1" thickBot="1">
      <c r="B5" s="145" t="s">
        <v>0</v>
      </c>
      <c r="C5" s="146"/>
      <c r="D5" s="146"/>
      <c r="E5" s="114" t="s">
        <v>1</v>
      </c>
      <c r="F5" s="162" t="s">
        <v>2</v>
      </c>
      <c r="G5" s="163"/>
    </row>
    <row r="6" spans="2:10" ht="30" customHeight="1" thickTop="1">
      <c r="B6" s="149" t="s">
        <v>174</v>
      </c>
      <c r="C6" s="147" t="s">
        <v>3</v>
      </c>
      <c r="D6" s="147"/>
      <c r="E6" s="38"/>
      <c r="F6" s="164"/>
      <c r="G6" s="165"/>
    </row>
    <row r="7" spans="2:10" ht="30" customHeight="1">
      <c r="B7" s="150"/>
      <c r="C7" s="148" t="s">
        <v>4</v>
      </c>
      <c r="D7" s="113" t="s">
        <v>5</v>
      </c>
      <c r="E7" s="39"/>
      <c r="F7" s="166"/>
      <c r="G7" s="167"/>
    </row>
    <row r="8" spans="2:10" ht="30" hidden="1" customHeight="1">
      <c r="B8" s="150"/>
      <c r="C8" s="148"/>
      <c r="D8" s="113" t="s">
        <v>6</v>
      </c>
      <c r="E8" s="39"/>
      <c r="F8" s="160"/>
      <c r="G8" s="161"/>
    </row>
    <row r="9" spans="2:10" ht="30" customHeight="1">
      <c r="B9" s="150"/>
      <c r="C9" s="148"/>
      <c r="D9" s="113" t="s">
        <v>7</v>
      </c>
      <c r="E9" s="39"/>
      <c r="F9" s="160"/>
      <c r="G9" s="161"/>
    </row>
    <row r="10" spans="2:10" ht="30" customHeight="1">
      <c r="B10" s="150"/>
      <c r="C10" s="148" t="s">
        <v>8</v>
      </c>
      <c r="D10" s="113" t="s">
        <v>75</v>
      </c>
      <c r="E10" s="127"/>
      <c r="F10" s="166"/>
      <c r="G10" s="167"/>
    </row>
    <row r="11" spans="2:10" ht="30" customHeight="1">
      <c r="B11" s="150"/>
      <c r="C11" s="148"/>
      <c r="D11" s="113" t="s">
        <v>76</v>
      </c>
      <c r="E11" s="39"/>
      <c r="F11" s="160"/>
      <c r="G11" s="161"/>
    </row>
    <row r="12" spans="2:10" ht="30" customHeight="1">
      <c r="B12" s="150"/>
      <c r="C12" s="148"/>
      <c r="D12" s="113" t="s">
        <v>9</v>
      </c>
      <c r="E12" s="39"/>
      <c r="F12" s="177" t="s">
        <v>99</v>
      </c>
      <c r="G12" s="170"/>
    </row>
    <row r="13" spans="2:10" ht="30" hidden="1" customHeight="1">
      <c r="B13" s="150"/>
      <c r="C13" s="148"/>
      <c r="D13" s="3" t="s">
        <v>10</v>
      </c>
      <c r="E13" s="39"/>
      <c r="F13" s="177" t="str">
        <f>공사총괄내역서!C18&amp;" "&amp;공사총괄내역서!E18*100&amp;"%"</f>
        <v>(재료비+직접노무비)의 3.15%</v>
      </c>
      <c r="G13" s="170"/>
    </row>
    <row r="14" spans="2:10" s="23" customFormat="1" ht="30" hidden="1" customHeight="1">
      <c r="B14" s="150"/>
      <c r="C14" s="148"/>
      <c r="D14" s="79" t="s">
        <v>134</v>
      </c>
      <c r="E14" s="80"/>
      <c r="F14" s="177" t="str">
        <f>공사총괄내역서!C20&amp;" "&amp;공사총괄내역서!E20*100&amp;"%"</f>
        <v>(직접공사비)의 0.8%</v>
      </c>
      <c r="G14" s="170"/>
      <c r="J14" s="82">
        <f>SUM(E14:E16)</f>
        <v>0</v>
      </c>
    </row>
    <row r="15" spans="2:10" s="23" customFormat="1" ht="30" hidden="1" customHeight="1">
      <c r="B15" s="150"/>
      <c r="C15" s="148"/>
      <c r="D15" s="79" t="s">
        <v>135</v>
      </c>
      <c r="E15" s="80"/>
      <c r="F15" s="177" t="str">
        <f>공사총괄내역서!C21&amp;" "&amp;공사총괄내역서!E21*100&amp;"%"</f>
        <v>(직접노무비)의 0%</v>
      </c>
      <c r="G15" s="170"/>
    </row>
    <row r="16" spans="2:10" s="23" customFormat="1" ht="30" hidden="1" customHeight="1">
      <c r="B16" s="150"/>
      <c r="C16" s="148"/>
      <c r="D16" s="81" t="s">
        <v>136</v>
      </c>
      <c r="E16" s="80"/>
      <c r="F16" s="177" t="str">
        <f>공사총괄내역서!C22&amp;" "&amp;공사총괄내역서!E22*100&amp;"%"</f>
        <v>(직접공사비)의 0.51%</v>
      </c>
      <c r="G16" s="170"/>
    </row>
    <row r="17" spans="2:7" s="23" customFormat="1" ht="44.25" customHeight="1">
      <c r="B17" s="150"/>
      <c r="C17" s="148"/>
      <c r="D17" s="180" t="s">
        <v>106</v>
      </c>
      <c r="E17" s="157"/>
      <c r="F17" s="177" t="s">
        <v>176</v>
      </c>
      <c r="G17" s="170"/>
    </row>
    <row r="18" spans="2:7" ht="30" hidden="1" customHeight="1">
      <c r="B18" s="150"/>
      <c r="C18" s="148"/>
      <c r="D18" s="181"/>
      <c r="E18" s="158"/>
      <c r="F18" s="115"/>
      <c r="G18" s="72" t="str">
        <f>공사총괄내역서!C19&amp;" "&amp;공사총괄내역서!E19*100&amp;"%"</f>
        <v>(재료비+노무비)의 5.2%</v>
      </c>
    </row>
    <row r="19" spans="2:7" s="23" customFormat="1" ht="30" customHeight="1">
      <c r="B19" s="150"/>
      <c r="C19" s="148"/>
      <c r="D19" s="126" t="s">
        <v>172</v>
      </c>
      <c r="E19" s="68"/>
      <c r="F19" s="169" t="s">
        <v>173</v>
      </c>
      <c r="G19" s="182"/>
    </row>
    <row r="20" spans="2:7" ht="30" customHeight="1">
      <c r="B20" s="150"/>
      <c r="C20" s="148"/>
      <c r="D20" s="113" t="s">
        <v>7</v>
      </c>
      <c r="E20" s="39"/>
      <c r="F20" s="160"/>
      <c r="G20" s="161"/>
    </row>
    <row r="21" spans="2:7" ht="30" customHeight="1">
      <c r="B21" s="141" t="s">
        <v>11</v>
      </c>
      <c r="C21" s="142"/>
      <c r="D21" s="142"/>
      <c r="E21" s="39"/>
      <c r="F21" s="160"/>
      <c r="G21" s="161"/>
    </row>
    <row r="22" spans="2:7" ht="24.95" customHeight="1">
      <c r="B22" s="151" t="s">
        <v>12</v>
      </c>
      <c r="C22" s="152"/>
      <c r="D22" s="153"/>
      <c r="E22" s="157"/>
      <c r="F22" s="166"/>
      <c r="G22" s="167"/>
    </row>
    <row r="23" spans="2:7" s="23" customFormat="1" ht="19.5" hidden="1">
      <c r="B23" s="154"/>
      <c r="C23" s="155"/>
      <c r="D23" s="156"/>
      <c r="E23" s="158"/>
      <c r="F23" s="115"/>
      <c r="G23" s="69"/>
    </row>
    <row r="24" spans="2:7" s="23" customFormat="1" ht="24.95" customHeight="1">
      <c r="B24" s="151" t="s">
        <v>94</v>
      </c>
      <c r="C24" s="152"/>
      <c r="D24" s="153"/>
      <c r="E24" s="157"/>
      <c r="F24" s="166"/>
      <c r="G24" s="167"/>
    </row>
    <row r="25" spans="2:7" ht="20.100000000000001" hidden="1" customHeight="1">
      <c r="B25" s="154"/>
      <c r="C25" s="155"/>
      <c r="D25" s="156"/>
      <c r="E25" s="158"/>
      <c r="F25" s="115" t="s">
        <v>92</v>
      </c>
      <c r="G25" s="69" t="str">
        <f>공사총괄내역서!C27&amp;" "&amp;공사총괄내역서!E27*100&amp;"%"</f>
        <v>(노무비+경비+일반관리비)의 15%</v>
      </c>
    </row>
    <row r="26" spans="2:7" ht="30" customHeight="1">
      <c r="B26" s="141" t="s">
        <v>58</v>
      </c>
      <c r="C26" s="142"/>
      <c r="D26" s="142"/>
      <c r="E26" s="39"/>
      <c r="F26" s="160"/>
      <c r="G26" s="161"/>
    </row>
    <row r="27" spans="2:7" ht="30" customHeight="1">
      <c r="B27" s="143" t="s">
        <v>13</v>
      </c>
      <c r="C27" s="144"/>
      <c r="D27" s="144"/>
      <c r="E27" s="40"/>
      <c r="F27" s="169"/>
      <c r="G27" s="170"/>
    </row>
    <row r="28" spans="2:7" ht="30" customHeight="1">
      <c r="B28" s="178" t="s">
        <v>14</v>
      </c>
      <c r="C28" s="179"/>
      <c r="D28" s="179"/>
      <c r="E28" s="42"/>
      <c r="F28" s="171"/>
      <c r="G28" s="172"/>
    </row>
    <row r="29" spans="2:7" ht="30" customHeight="1" thickBot="1">
      <c r="B29" s="175" t="s">
        <v>15</v>
      </c>
      <c r="C29" s="176"/>
      <c r="D29" s="176"/>
      <c r="E29" s="41"/>
      <c r="F29" s="173"/>
      <c r="G29" s="174"/>
    </row>
    <row r="30" spans="2:7">
      <c r="F30" s="168"/>
      <c r="G30" s="168"/>
    </row>
  </sheetData>
  <mergeCells count="41">
    <mergeCell ref="F21:G21"/>
    <mergeCell ref="B28:D28"/>
    <mergeCell ref="D17:D18"/>
    <mergeCell ref="E17:E18"/>
    <mergeCell ref="B22:D23"/>
    <mergeCell ref="E22:E23"/>
    <mergeCell ref="F22:G22"/>
    <mergeCell ref="F24:G24"/>
    <mergeCell ref="F17:G17"/>
    <mergeCell ref="F19:G19"/>
    <mergeCell ref="F8:G8"/>
    <mergeCell ref="F9:G9"/>
    <mergeCell ref="F10:G10"/>
    <mergeCell ref="F20:G20"/>
    <mergeCell ref="F12:G12"/>
    <mergeCell ref="F11:G11"/>
    <mergeCell ref="F13:G13"/>
    <mergeCell ref="F14:G14"/>
    <mergeCell ref="F15:G15"/>
    <mergeCell ref="F16:G16"/>
    <mergeCell ref="F30:G30"/>
    <mergeCell ref="F27:G27"/>
    <mergeCell ref="F28:G28"/>
    <mergeCell ref="F29:G29"/>
    <mergeCell ref="B29:D29"/>
    <mergeCell ref="B2:G2"/>
    <mergeCell ref="B26:D26"/>
    <mergeCell ref="B27:D27"/>
    <mergeCell ref="B5:D5"/>
    <mergeCell ref="C6:D6"/>
    <mergeCell ref="C7:C9"/>
    <mergeCell ref="C10:C20"/>
    <mergeCell ref="B21:D21"/>
    <mergeCell ref="B6:B20"/>
    <mergeCell ref="B24:D25"/>
    <mergeCell ref="E24:E25"/>
    <mergeCell ref="F4:G4"/>
    <mergeCell ref="F26:G26"/>
    <mergeCell ref="F5:G5"/>
    <mergeCell ref="F6:G6"/>
    <mergeCell ref="F7:G7"/>
  </mergeCells>
  <phoneticPr fontId="1" type="noConversion"/>
  <pageMargins left="0.25" right="0.25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N33"/>
  <sheetViews>
    <sheetView view="pageBreakPreview" topLeftCell="A4" zoomScale="60" zoomScaleNormal="55" workbookViewId="0">
      <selection activeCell="I12" sqref="I12"/>
    </sheetView>
  </sheetViews>
  <sheetFormatPr defaultRowHeight="16.5"/>
  <cols>
    <col min="1" max="1" width="3.625" style="23" customWidth="1"/>
    <col min="2" max="2" width="36.5" style="23" customWidth="1"/>
    <col min="3" max="3" width="30.625" style="23" customWidth="1"/>
    <col min="4" max="4" width="10.625" style="23" customWidth="1"/>
    <col min="5" max="14" width="20.625" style="23" customWidth="1"/>
    <col min="15" max="15" width="3.625" style="23" customWidth="1"/>
    <col min="16" max="16384" width="9" style="23"/>
  </cols>
  <sheetData>
    <row r="2" spans="2:14" ht="30" customHeight="1">
      <c r="B2" s="24" t="s">
        <v>95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14" ht="30" customHeight="1" thickBot="1">
      <c r="B3" s="10" t="e">
        <f>#REF!</f>
        <v>#REF!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ht="30" customHeight="1">
      <c r="B4" s="189" t="s">
        <v>23</v>
      </c>
      <c r="C4" s="183" t="s">
        <v>16</v>
      </c>
      <c r="D4" s="183" t="s">
        <v>17</v>
      </c>
      <c r="E4" s="183" t="s">
        <v>18</v>
      </c>
      <c r="F4" s="183" t="s">
        <v>3</v>
      </c>
      <c r="G4" s="183"/>
      <c r="H4" s="183" t="s">
        <v>4</v>
      </c>
      <c r="I4" s="183"/>
      <c r="J4" s="183" t="s">
        <v>8</v>
      </c>
      <c r="K4" s="183"/>
      <c r="L4" s="183" t="s">
        <v>19</v>
      </c>
      <c r="M4" s="183"/>
      <c r="N4" s="184" t="s">
        <v>20</v>
      </c>
    </row>
    <row r="5" spans="2:14" ht="30" customHeight="1" thickBot="1">
      <c r="B5" s="190"/>
      <c r="C5" s="191"/>
      <c r="D5" s="191"/>
      <c r="E5" s="191"/>
      <c r="F5" s="67" t="s">
        <v>21</v>
      </c>
      <c r="G5" s="67" t="s">
        <v>22</v>
      </c>
      <c r="H5" s="67" t="s">
        <v>21</v>
      </c>
      <c r="I5" s="67" t="s">
        <v>22</v>
      </c>
      <c r="J5" s="67" t="s">
        <v>21</v>
      </c>
      <c r="K5" s="67" t="s">
        <v>22</v>
      </c>
      <c r="L5" s="67" t="s">
        <v>21</v>
      </c>
      <c r="M5" s="67" t="s">
        <v>22</v>
      </c>
      <c r="N5" s="185"/>
    </row>
    <row r="6" spans="2:14" ht="30" customHeight="1" thickTop="1">
      <c r="B6" s="37" t="s">
        <v>86</v>
      </c>
      <c r="C6" s="8"/>
      <c r="D6" s="8"/>
      <c r="E6" s="8"/>
      <c r="F6" s="7"/>
      <c r="G6" s="36"/>
      <c r="H6" s="7"/>
      <c r="I6" s="6"/>
      <c r="J6" s="7"/>
      <c r="K6" s="6"/>
      <c r="L6" s="7"/>
      <c r="M6" s="36"/>
      <c r="N6" s="43"/>
    </row>
    <row r="7" spans="2:14" ht="30" customHeight="1">
      <c r="B7" s="4" t="s">
        <v>102</v>
      </c>
      <c r="C7" s="8"/>
      <c r="D7" s="8"/>
      <c r="E7" s="8"/>
      <c r="F7" s="7"/>
      <c r="G7" s="6" t="e">
        <f>#REF!+#REF!+#REF!+#REF!+#REF!+#REF!+#REF!+#REF!</f>
        <v>#REF!</v>
      </c>
      <c r="H7" s="7"/>
      <c r="I7" s="6"/>
      <c r="J7" s="7"/>
      <c r="K7" s="6"/>
      <c r="L7" s="7"/>
      <c r="M7" s="36"/>
      <c r="N7" s="43" t="s">
        <v>109</v>
      </c>
    </row>
    <row r="8" spans="2:14" ht="30" customHeight="1">
      <c r="B8" s="4" t="s">
        <v>103</v>
      </c>
      <c r="C8" s="8"/>
      <c r="D8" s="8"/>
      <c r="E8" s="8"/>
      <c r="F8" s="7"/>
      <c r="G8" s="6" t="e">
        <f>#REF!+#REF!+#REF!</f>
        <v>#REF!</v>
      </c>
      <c r="H8" s="7"/>
      <c r="I8" s="6"/>
      <c r="J8" s="7"/>
      <c r="K8" s="6"/>
      <c r="L8" s="7"/>
      <c r="M8" s="36"/>
      <c r="N8" s="43" t="s">
        <v>105</v>
      </c>
    </row>
    <row r="9" spans="2:14" ht="30" customHeight="1">
      <c r="B9" s="70" t="s">
        <v>104</v>
      </c>
      <c r="C9" s="8"/>
      <c r="D9" s="8"/>
      <c r="E9" s="8"/>
      <c r="F9" s="7"/>
      <c r="G9" s="71" t="e">
        <f>G7+G8</f>
        <v>#REF!</v>
      </c>
      <c r="H9" s="7"/>
      <c r="I9" s="6"/>
      <c r="J9" s="7"/>
      <c r="K9" s="6"/>
      <c r="L9" s="7"/>
      <c r="M9" s="36" t="e">
        <f>G9+I9+L9</f>
        <v>#REF!</v>
      </c>
      <c r="N9" s="43"/>
    </row>
    <row r="10" spans="2:14" ht="30" customHeight="1">
      <c r="B10" s="37" t="s">
        <v>65</v>
      </c>
      <c r="C10" s="8"/>
      <c r="D10" s="8"/>
      <c r="E10" s="8"/>
      <c r="F10" s="7"/>
      <c r="G10" s="6"/>
      <c r="H10" s="7"/>
      <c r="I10" s="6"/>
      <c r="J10" s="7"/>
      <c r="K10" s="6"/>
      <c r="L10" s="7"/>
      <c r="M10" s="36"/>
      <c r="N10" s="43"/>
    </row>
    <row r="11" spans="2:14" ht="30" customHeight="1">
      <c r="B11" s="4" t="s">
        <v>68</v>
      </c>
      <c r="C11" s="8"/>
      <c r="D11" s="8"/>
      <c r="E11" s="64"/>
      <c r="F11" s="7"/>
      <c r="G11" s="6"/>
      <c r="H11" s="7"/>
      <c r="I11" s="6" t="e">
        <f>#REF!+#REF!+#REF!</f>
        <v>#REF!</v>
      </c>
      <c r="J11" s="7"/>
      <c r="K11" s="6"/>
      <c r="L11" s="7"/>
      <c r="M11" s="6" t="e">
        <f t="shared" ref="M11:M17" si="0">G11+I11+K11</f>
        <v>#REF!</v>
      </c>
      <c r="N11" s="43" t="s">
        <v>77</v>
      </c>
    </row>
    <row r="12" spans="2:14" ht="30" customHeight="1">
      <c r="B12" s="4" t="s">
        <v>87</v>
      </c>
      <c r="C12" s="8" t="s">
        <v>88</v>
      </c>
      <c r="D12" s="8"/>
      <c r="E12" s="110">
        <v>0.16500000000000001</v>
      </c>
      <c r="F12" s="7"/>
      <c r="G12" s="6"/>
      <c r="H12" s="7"/>
      <c r="I12" s="6" t="e">
        <f>I11*E12</f>
        <v>#REF!</v>
      </c>
      <c r="J12" s="7"/>
      <c r="K12" s="6"/>
      <c r="L12" s="7"/>
      <c r="M12" s="6" t="e">
        <f t="shared" si="0"/>
        <v>#REF!</v>
      </c>
      <c r="N12" s="43" t="s">
        <v>98</v>
      </c>
    </row>
    <row r="13" spans="2:14" ht="30" customHeight="1">
      <c r="B13" s="70" t="s">
        <v>89</v>
      </c>
      <c r="C13" s="8"/>
      <c r="D13" s="8"/>
      <c r="E13" s="111"/>
      <c r="F13" s="7"/>
      <c r="G13" s="6"/>
      <c r="H13" s="7"/>
      <c r="I13" s="36" t="e">
        <f>SUM(I11+I12)</f>
        <v>#REF!</v>
      </c>
      <c r="J13" s="7"/>
      <c r="K13" s="6"/>
      <c r="L13" s="7"/>
      <c r="M13" s="36" t="e">
        <f>SUM(M11+M12)</f>
        <v>#REF!</v>
      </c>
      <c r="N13" s="43"/>
    </row>
    <row r="14" spans="2:14" ht="30" customHeight="1">
      <c r="B14" s="37" t="s">
        <v>66</v>
      </c>
      <c r="C14" s="8"/>
      <c r="D14" s="8"/>
      <c r="E14" s="64"/>
      <c r="F14" s="7"/>
      <c r="G14" s="6"/>
      <c r="H14" s="7"/>
      <c r="I14" s="6"/>
      <c r="J14" s="7"/>
      <c r="K14" s="6"/>
      <c r="L14" s="7"/>
      <c r="M14" s="36"/>
      <c r="N14" s="43"/>
    </row>
    <row r="15" spans="2:14" ht="30" customHeight="1">
      <c r="B15" s="4" t="s">
        <v>67</v>
      </c>
      <c r="C15" s="8"/>
      <c r="D15" s="8"/>
      <c r="E15" s="64"/>
      <c r="F15" s="7"/>
      <c r="G15" s="6"/>
      <c r="H15" s="7"/>
      <c r="I15" s="6"/>
      <c r="J15" s="7"/>
      <c r="K15" s="6" t="e">
        <f>#REF!+#REF!+#REF!</f>
        <v>#REF!</v>
      </c>
      <c r="L15" s="7"/>
      <c r="M15" s="6" t="e">
        <f t="shared" si="0"/>
        <v>#REF!</v>
      </c>
      <c r="N15" s="43" t="s">
        <v>78</v>
      </c>
    </row>
    <row r="16" spans="2:14" ht="30" customHeight="1">
      <c r="B16" s="4" t="s">
        <v>90</v>
      </c>
      <c r="C16" s="8" t="s">
        <v>71</v>
      </c>
      <c r="D16" s="8"/>
      <c r="E16" s="109">
        <v>3.56E-2</v>
      </c>
      <c r="F16" s="7"/>
      <c r="G16" s="6"/>
      <c r="H16" s="7"/>
      <c r="I16" s="6"/>
      <c r="J16" s="7"/>
      <c r="K16" s="6" t="e">
        <f>$I$13*E16</f>
        <v>#REF!</v>
      </c>
      <c r="L16" s="7"/>
      <c r="M16" s="6" t="e">
        <f t="shared" si="0"/>
        <v>#REF!</v>
      </c>
      <c r="N16" s="43"/>
    </row>
    <row r="17" spans="2:14" ht="30" customHeight="1">
      <c r="B17" s="4" t="s">
        <v>91</v>
      </c>
      <c r="C17" s="8" t="s">
        <v>72</v>
      </c>
      <c r="D17" s="8"/>
      <c r="E17" s="109">
        <v>1.01E-2</v>
      </c>
      <c r="F17" s="7"/>
      <c r="G17" s="6"/>
      <c r="H17" s="7"/>
      <c r="I17" s="6"/>
      <c r="J17" s="7"/>
      <c r="K17" s="6" t="e">
        <f>$I$13*E17</f>
        <v>#REF!</v>
      </c>
      <c r="L17" s="7"/>
      <c r="M17" s="6" t="e">
        <f t="shared" si="0"/>
        <v>#REF!</v>
      </c>
      <c r="N17" s="43"/>
    </row>
    <row r="18" spans="2:14" ht="30" customHeight="1">
      <c r="B18" s="4" t="s">
        <v>93</v>
      </c>
      <c r="C18" s="8" t="s">
        <v>96</v>
      </c>
      <c r="D18" s="8"/>
      <c r="E18" s="109">
        <v>3.15E-2</v>
      </c>
      <c r="F18" s="7"/>
      <c r="G18" s="6"/>
      <c r="H18" s="7"/>
      <c r="I18" s="6"/>
      <c r="J18" s="7"/>
      <c r="K18" s="6" t="e">
        <f>($G$9+$I$11)*E18</f>
        <v>#REF!</v>
      </c>
      <c r="L18" s="7"/>
      <c r="M18" s="6" t="e">
        <f t="shared" ref="M18:M22" si="1">G18+I18+K18</f>
        <v>#REF!</v>
      </c>
      <c r="N18" s="43" t="s">
        <v>97</v>
      </c>
    </row>
    <row r="19" spans="2:14" ht="30" customHeight="1">
      <c r="B19" s="4" t="s">
        <v>100</v>
      </c>
      <c r="C19" s="8" t="s">
        <v>101</v>
      </c>
      <c r="D19" s="8"/>
      <c r="E19" s="109">
        <v>5.1999999999999998E-2</v>
      </c>
      <c r="F19" s="7"/>
      <c r="G19" s="6"/>
      <c r="H19" s="7"/>
      <c r="I19" s="6"/>
      <c r="J19" s="6"/>
      <c r="K19" s="6" t="e">
        <f>($G$9+$I$13)*E19</f>
        <v>#REF!</v>
      </c>
      <c r="L19" s="7"/>
      <c r="M19" s="6" t="e">
        <f t="shared" si="1"/>
        <v>#REF!</v>
      </c>
      <c r="N19" s="43" t="s">
        <v>107</v>
      </c>
    </row>
    <row r="20" spans="2:14" ht="30" customHeight="1">
      <c r="B20" s="116" t="s">
        <v>130</v>
      </c>
      <c r="C20" s="117" t="s">
        <v>131</v>
      </c>
      <c r="D20" s="117"/>
      <c r="E20" s="118">
        <v>8.0000000000000002E-3</v>
      </c>
      <c r="F20" s="119"/>
      <c r="G20" s="120"/>
      <c r="H20" s="119"/>
      <c r="I20" s="120"/>
      <c r="J20" s="119"/>
      <c r="K20" s="120" t="e">
        <f>(G9+I11+K15)*E20</f>
        <v>#REF!</v>
      </c>
      <c r="L20" s="121"/>
      <c r="M20" s="120" t="e">
        <f t="shared" si="1"/>
        <v>#REF!</v>
      </c>
      <c r="N20" s="122"/>
    </row>
    <row r="21" spans="2:14" ht="30" hidden="1" customHeight="1">
      <c r="B21" s="116" t="s">
        <v>132</v>
      </c>
      <c r="C21" s="123" t="s">
        <v>88</v>
      </c>
      <c r="D21" s="117"/>
      <c r="E21" s="124">
        <v>0</v>
      </c>
      <c r="F21" s="119"/>
      <c r="G21" s="120"/>
      <c r="H21" s="119"/>
      <c r="I21" s="120"/>
      <c r="J21" s="119"/>
      <c r="K21" s="120" t="e">
        <f>I11*E21</f>
        <v>#REF!</v>
      </c>
      <c r="L21" s="125"/>
      <c r="M21" s="120" t="e">
        <f t="shared" si="1"/>
        <v>#REF!</v>
      </c>
      <c r="N21" s="122"/>
    </row>
    <row r="22" spans="2:14" ht="30" customHeight="1">
      <c r="B22" s="116" t="s">
        <v>133</v>
      </c>
      <c r="C22" s="123" t="s">
        <v>131</v>
      </c>
      <c r="D22" s="117"/>
      <c r="E22" s="124">
        <v>5.1000000000000004E-3</v>
      </c>
      <c r="F22" s="119"/>
      <c r="G22" s="120"/>
      <c r="H22" s="119"/>
      <c r="I22" s="120"/>
      <c r="J22" s="119"/>
      <c r="K22" s="120" t="e">
        <f>(G9+I11+K15)*E22</f>
        <v>#REF!</v>
      </c>
      <c r="L22" s="125"/>
      <c r="M22" s="120" t="e">
        <f t="shared" si="1"/>
        <v>#REF!</v>
      </c>
      <c r="N22" s="122"/>
    </row>
    <row r="23" spans="2:14" ht="30" customHeight="1">
      <c r="B23" s="70" t="s">
        <v>121</v>
      </c>
      <c r="C23" s="78"/>
      <c r="D23" s="78"/>
      <c r="E23" s="112"/>
      <c r="F23" s="18"/>
      <c r="G23" s="36"/>
      <c r="H23" s="18"/>
      <c r="I23" s="36"/>
      <c r="J23" s="18"/>
      <c r="K23" s="36" t="e">
        <f>SUM($K$15:$K$22)</f>
        <v>#REF!</v>
      </c>
      <c r="L23" s="7"/>
      <c r="M23" s="36" t="e">
        <f>M15+M16+M17+M18+M19+M20+M21+M22</f>
        <v>#REF!</v>
      </c>
      <c r="N23" s="43"/>
    </row>
    <row r="24" spans="2:14" ht="30" customHeight="1">
      <c r="B24" s="4"/>
      <c r="C24" s="8"/>
      <c r="D24" s="8"/>
      <c r="E24" s="64"/>
      <c r="F24" s="7"/>
      <c r="G24" s="6"/>
      <c r="H24" s="7"/>
      <c r="I24" s="6"/>
      <c r="J24" s="7"/>
      <c r="K24" s="6"/>
      <c r="L24" s="7"/>
      <c r="M24" s="36"/>
      <c r="N24" s="43"/>
    </row>
    <row r="25" spans="2:14" ht="30" customHeight="1">
      <c r="B25" s="37" t="s">
        <v>69</v>
      </c>
      <c r="C25" s="8" t="s">
        <v>73</v>
      </c>
      <c r="D25" s="8"/>
      <c r="E25" s="109">
        <v>0.08</v>
      </c>
      <c r="F25" s="7"/>
      <c r="G25" s="6"/>
      <c r="H25" s="7"/>
      <c r="I25" s="6"/>
      <c r="J25" s="7"/>
      <c r="L25" s="7"/>
      <c r="M25" s="36" t="e">
        <f>($M$9+$M$13+$M$23)*$E$25</f>
        <v>#REF!</v>
      </c>
      <c r="N25" s="43"/>
    </row>
    <row r="26" spans="2:14" ht="30" customHeight="1">
      <c r="B26" s="4"/>
      <c r="C26" s="8"/>
      <c r="D26" s="8"/>
      <c r="E26" s="64"/>
      <c r="F26" s="7"/>
      <c r="G26" s="6"/>
      <c r="H26" s="7"/>
      <c r="I26" s="6"/>
      <c r="J26" s="7"/>
      <c r="K26" s="6"/>
      <c r="L26" s="7"/>
      <c r="M26" s="6"/>
      <c r="N26" s="43"/>
    </row>
    <row r="27" spans="2:14" ht="30" customHeight="1">
      <c r="B27" s="37" t="s">
        <v>70</v>
      </c>
      <c r="C27" s="8" t="s">
        <v>74</v>
      </c>
      <c r="D27" s="8"/>
      <c r="E27" s="109">
        <v>0.15</v>
      </c>
      <c r="F27" s="7"/>
      <c r="G27" s="6"/>
      <c r="H27" s="7"/>
      <c r="I27" s="6"/>
      <c r="J27" s="7"/>
      <c r="L27" s="7"/>
      <c r="M27" s="36" t="e">
        <f>($M$13+$M$23+$M$25)*$E$27</f>
        <v>#REF!</v>
      </c>
      <c r="N27" s="43"/>
    </row>
    <row r="28" spans="2:14" ht="30" customHeight="1">
      <c r="B28" s="4"/>
      <c r="C28" s="8"/>
      <c r="D28" s="8"/>
      <c r="E28" s="64"/>
      <c r="F28" s="7"/>
      <c r="G28" s="6"/>
      <c r="H28" s="7"/>
      <c r="I28" s="6"/>
      <c r="J28" s="7"/>
      <c r="K28" s="6"/>
      <c r="L28" s="7"/>
      <c r="M28" s="6"/>
      <c r="N28" s="43"/>
    </row>
    <row r="29" spans="2:14" ht="30" customHeight="1">
      <c r="B29" s="37" t="s">
        <v>108</v>
      </c>
      <c r="C29" s="8"/>
      <c r="D29" s="8"/>
      <c r="E29" s="64"/>
      <c r="F29" s="7"/>
      <c r="G29" s="6"/>
      <c r="H29" s="7"/>
      <c r="I29" s="6"/>
      <c r="J29" s="7"/>
      <c r="K29" s="6"/>
      <c r="L29" s="7"/>
      <c r="M29" s="6" t="e">
        <f>-(SUM(M27,M25,M23,M13,M9)-ROUNDDOWN(SUM(M27,M25,M23,M13,M9),-3))</f>
        <v>#REF!</v>
      </c>
      <c r="N29" s="43"/>
    </row>
    <row r="30" spans="2:14" ht="30" customHeight="1">
      <c r="B30" s="4"/>
      <c r="C30" s="8"/>
      <c r="D30" s="8"/>
      <c r="E30" s="64"/>
      <c r="F30" s="7"/>
      <c r="G30" s="6"/>
      <c r="H30" s="7"/>
      <c r="I30" s="6"/>
      <c r="J30" s="7"/>
      <c r="K30" s="6"/>
      <c r="L30" s="7"/>
      <c r="M30" s="6"/>
      <c r="N30" s="43"/>
    </row>
    <row r="31" spans="2:14" ht="31.5" customHeight="1" thickBot="1">
      <c r="B31" s="186" t="s">
        <v>24</v>
      </c>
      <c r="C31" s="187"/>
      <c r="D31" s="187"/>
      <c r="E31" s="188"/>
      <c r="F31" s="33"/>
      <c r="G31" s="34" t="e">
        <f>SUM(G7:G8)</f>
        <v>#REF!</v>
      </c>
      <c r="H31" s="34"/>
      <c r="I31" s="34" t="e">
        <f>SUM(I11:I12)</f>
        <v>#REF!</v>
      </c>
      <c r="J31" s="34"/>
      <c r="K31" s="34" t="e">
        <f>SUM(K15:K22)</f>
        <v>#REF!</v>
      </c>
      <c r="L31" s="34"/>
      <c r="M31" s="34" t="e">
        <f>SUM(M23:M30,M13,M9)</f>
        <v>#REF!</v>
      </c>
      <c r="N31" s="35"/>
    </row>
    <row r="32" spans="2:14">
      <c r="B32" s="192" t="s">
        <v>171</v>
      </c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</row>
    <row r="33" spans="2:14"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</row>
  </sheetData>
  <mergeCells count="11">
    <mergeCell ref="J4:K4"/>
    <mergeCell ref="L4:M4"/>
    <mergeCell ref="N4:N5"/>
    <mergeCell ref="B31:E31"/>
    <mergeCell ref="B32:N33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M23"/>
  <sheetViews>
    <sheetView view="pageBreakPreview" zoomScale="85" zoomScaleNormal="85" zoomScaleSheetLayoutView="85" workbookViewId="0">
      <selection activeCell="H37" sqref="H37"/>
    </sheetView>
  </sheetViews>
  <sheetFormatPr defaultRowHeight="16.5"/>
  <cols>
    <col min="1" max="1" width="3.625" style="23" customWidth="1"/>
    <col min="2" max="2" width="30.625" style="23" customWidth="1"/>
    <col min="3" max="3" width="19.5" style="23" bestFit="1" customWidth="1"/>
    <col min="4" max="4" width="6.625" style="23" customWidth="1"/>
    <col min="5" max="5" width="100.75" style="23" bestFit="1" customWidth="1"/>
    <col min="6" max="6" width="15.625" style="23" customWidth="1"/>
    <col min="7" max="7" width="3.625" style="23" customWidth="1"/>
    <col min="8" max="16384" width="9" style="23"/>
  </cols>
  <sheetData>
    <row r="1" spans="2:11" ht="19.5">
      <c r="B1" s="28" t="s">
        <v>79</v>
      </c>
    </row>
    <row r="2" spans="2:11" ht="25.5" customHeight="1">
      <c r="B2" s="24" t="s">
        <v>60</v>
      </c>
      <c r="C2" s="24"/>
      <c r="D2" s="24"/>
      <c r="E2" s="24"/>
      <c r="F2" s="24"/>
    </row>
    <row r="3" spans="2:11" ht="19.5">
      <c r="B3" s="28" t="s">
        <v>139</v>
      </c>
      <c r="C3" s="28"/>
      <c r="D3" s="28"/>
      <c r="E3" s="28"/>
      <c r="F3" s="28"/>
    </row>
    <row r="4" spans="2:11" ht="20.25" thickBot="1">
      <c r="B4" s="28" t="s">
        <v>140</v>
      </c>
      <c r="C4" s="28"/>
      <c r="D4" s="28"/>
      <c r="E4" s="28"/>
      <c r="F4" s="22" t="s">
        <v>62</v>
      </c>
    </row>
    <row r="5" spans="2:11" ht="20.25" thickBot="1">
      <c r="B5" s="21" t="s">
        <v>30</v>
      </c>
      <c r="C5" s="20" t="s">
        <v>32</v>
      </c>
      <c r="D5" s="20" t="s">
        <v>34</v>
      </c>
      <c r="E5" s="20" t="s">
        <v>61</v>
      </c>
      <c r="F5" s="19" t="s">
        <v>64</v>
      </c>
      <c r="J5" s="23" t="s">
        <v>169</v>
      </c>
      <c r="K5" s="23" t="s">
        <v>170</v>
      </c>
    </row>
    <row r="6" spans="2:11" ht="20.25" thickTop="1">
      <c r="B6" s="14" t="s">
        <v>141</v>
      </c>
      <c r="C6" s="15" t="s">
        <v>151</v>
      </c>
      <c r="D6" s="15" t="s">
        <v>63</v>
      </c>
      <c r="E6" s="101" t="s">
        <v>160</v>
      </c>
      <c r="F6" s="105">
        <f>H6</f>
        <v>17.34</v>
      </c>
      <c r="H6" s="103">
        <f>ROUND(2.4*PI()*2.3,2)</f>
        <v>17.34</v>
      </c>
      <c r="I6" s="104"/>
      <c r="J6" s="23">
        <f>H6/3*2</f>
        <v>11.56</v>
      </c>
      <c r="K6" s="23">
        <f>H6/3</f>
        <v>5.78</v>
      </c>
    </row>
    <row r="7" spans="2:11" ht="19.5">
      <c r="B7" s="14" t="s">
        <v>142</v>
      </c>
      <c r="C7" s="15" t="s">
        <v>152</v>
      </c>
      <c r="D7" s="15" t="s">
        <v>63</v>
      </c>
      <c r="E7" s="101" t="s">
        <v>161</v>
      </c>
      <c r="F7" s="105">
        <f>H7</f>
        <v>1.88</v>
      </c>
      <c r="H7" s="103">
        <f>ROUND(2.4*PI()/4,2)</f>
        <v>1.88</v>
      </c>
      <c r="I7" s="104"/>
      <c r="J7" s="107">
        <f>H7</f>
        <v>1.88</v>
      </c>
    </row>
    <row r="8" spans="2:11" ht="19.5">
      <c r="B8" s="14" t="s">
        <v>143</v>
      </c>
      <c r="C8" s="15" t="s">
        <v>152</v>
      </c>
      <c r="D8" s="15" t="s">
        <v>63</v>
      </c>
      <c r="E8" s="108" t="s">
        <v>161</v>
      </c>
      <c r="F8" s="105">
        <f t="shared" ref="F8:F14" si="0">H8</f>
        <v>1.88</v>
      </c>
      <c r="H8" s="103">
        <f>ROUND(2.4*PI()/4,2)</f>
        <v>1.88</v>
      </c>
      <c r="I8" s="104"/>
      <c r="K8" s="107">
        <f>H8</f>
        <v>1.88</v>
      </c>
    </row>
    <row r="9" spans="2:11" ht="19.5">
      <c r="B9" s="14" t="s">
        <v>144</v>
      </c>
      <c r="C9" s="15" t="s">
        <v>153</v>
      </c>
      <c r="D9" s="15" t="s">
        <v>63</v>
      </c>
      <c r="E9" s="108" t="s">
        <v>162</v>
      </c>
      <c r="F9" s="105">
        <f t="shared" si="0"/>
        <v>1.44</v>
      </c>
      <c r="H9" s="103">
        <f>ROUND(2.4*0.3*2,2)</f>
        <v>1.44</v>
      </c>
      <c r="I9" s="104"/>
      <c r="K9" s="107">
        <f t="shared" ref="K9:K11" si="1">H9</f>
        <v>1.44</v>
      </c>
    </row>
    <row r="10" spans="2:11" ht="19.5">
      <c r="B10" s="14" t="s">
        <v>145</v>
      </c>
      <c r="C10" s="15" t="s">
        <v>154</v>
      </c>
      <c r="D10" s="15" t="s">
        <v>63</v>
      </c>
      <c r="E10" s="108" t="s">
        <v>163</v>
      </c>
      <c r="F10" s="105">
        <f t="shared" si="0"/>
        <v>2.98</v>
      </c>
      <c r="H10" s="103">
        <f>ROUND(0.5*PI()*1.9,2)</f>
        <v>2.98</v>
      </c>
      <c r="I10" s="104"/>
      <c r="K10" s="107">
        <f t="shared" si="1"/>
        <v>2.98</v>
      </c>
    </row>
    <row r="11" spans="2:11" ht="19.5">
      <c r="B11" s="14" t="s">
        <v>146</v>
      </c>
      <c r="C11" s="15" t="s">
        <v>155</v>
      </c>
      <c r="D11" s="15" t="s">
        <v>63</v>
      </c>
      <c r="E11" s="108" t="s">
        <v>164</v>
      </c>
      <c r="F11" s="105">
        <f t="shared" si="0"/>
        <v>2</v>
      </c>
      <c r="H11" s="103">
        <f>ROUND(0.85*PI()*0.75,2)</f>
        <v>2</v>
      </c>
      <c r="I11" s="104"/>
      <c r="K11" s="107">
        <f t="shared" si="1"/>
        <v>2</v>
      </c>
    </row>
    <row r="12" spans="2:11" ht="19.5">
      <c r="B12" s="14" t="s">
        <v>147</v>
      </c>
      <c r="C12" s="15" t="s">
        <v>156</v>
      </c>
      <c r="D12" s="15" t="s">
        <v>63</v>
      </c>
      <c r="E12" s="102" t="s">
        <v>165</v>
      </c>
      <c r="F12" s="105">
        <f t="shared" si="0"/>
        <v>2.39</v>
      </c>
      <c r="H12" s="103">
        <f>ROUND(0.08*PI()*2.38*4,2)</f>
        <v>2.39</v>
      </c>
      <c r="I12" s="104"/>
      <c r="J12" s="107">
        <f>H12</f>
        <v>2.39</v>
      </c>
    </row>
    <row r="13" spans="2:11" ht="19.5">
      <c r="B13" s="14" t="s">
        <v>148</v>
      </c>
      <c r="C13" s="15" t="s">
        <v>157</v>
      </c>
      <c r="D13" s="15" t="s">
        <v>63</v>
      </c>
      <c r="E13" s="101" t="s">
        <v>166</v>
      </c>
      <c r="F13" s="105">
        <f t="shared" si="0"/>
        <v>0.38</v>
      </c>
      <c r="H13" s="103">
        <f>ROUND(0.05*PI()*0.6*4,2)</f>
        <v>0.38</v>
      </c>
      <c r="I13" s="104"/>
      <c r="J13" s="107">
        <f t="shared" ref="J13:J15" si="2">H13</f>
        <v>0.38</v>
      </c>
    </row>
    <row r="14" spans="2:11" ht="19.5">
      <c r="B14" s="14" t="s">
        <v>149</v>
      </c>
      <c r="C14" s="15" t="s">
        <v>158</v>
      </c>
      <c r="D14" s="15" t="s">
        <v>63</v>
      </c>
      <c r="E14" s="101" t="s">
        <v>167</v>
      </c>
      <c r="F14" s="105">
        <f t="shared" si="0"/>
        <v>2.64</v>
      </c>
      <c r="H14" s="103">
        <f>ROUND(0.55*0.6*2*4,2)</f>
        <v>2.64</v>
      </c>
      <c r="I14" s="104"/>
      <c r="J14" s="107">
        <f t="shared" si="2"/>
        <v>2.64</v>
      </c>
    </row>
    <row r="15" spans="2:11" ht="19.5">
      <c r="B15" s="14" t="s">
        <v>150</v>
      </c>
      <c r="C15" s="15" t="s">
        <v>159</v>
      </c>
      <c r="D15" s="15" t="s">
        <v>63</v>
      </c>
      <c r="E15" s="102" t="s">
        <v>168</v>
      </c>
      <c r="F15" s="105">
        <f>H15</f>
        <v>0.94</v>
      </c>
      <c r="H15" s="103">
        <f>ROUND(0.065*0.6*2*12,2)</f>
        <v>0.94</v>
      </c>
      <c r="I15" s="104"/>
      <c r="J15" s="107">
        <f t="shared" si="2"/>
        <v>0.94</v>
      </c>
    </row>
    <row r="16" spans="2:11" ht="20.25" thickBot="1">
      <c r="B16" s="198" t="s">
        <v>25</v>
      </c>
      <c r="C16" s="199"/>
      <c r="D16" s="199"/>
      <c r="E16" s="200"/>
      <c r="F16" s="106">
        <f>SUM(F6:F15)</f>
        <v>33.869999999999997</v>
      </c>
    </row>
    <row r="17" spans="2:13" hidden="1">
      <c r="B17" s="26"/>
      <c r="C17" s="26"/>
      <c r="D17" s="26"/>
      <c r="E17" s="26"/>
      <c r="F17" s="27"/>
    </row>
    <row r="18" spans="2:13" ht="20.25" hidden="1" thickBot="1">
      <c r="B18" s="28" t="s">
        <v>120</v>
      </c>
      <c r="C18" s="28"/>
      <c r="D18" s="28"/>
      <c r="E18" s="28"/>
      <c r="F18" s="22" t="s">
        <v>62</v>
      </c>
    </row>
    <row r="19" spans="2:13" ht="20.25" hidden="1" thickBot="1">
      <c r="B19" s="21" t="s">
        <v>30</v>
      </c>
      <c r="C19" s="20" t="s">
        <v>32</v>
      </c>
      <c r="D19" s="20" t="s">
        <v>34</v>
      </c>
      <c r="E19" s="20" t="s">
        <v>61</v>
      </c>
      <c r="F19" s="19" t="s">
        <v>64</v>
      </c>
    </row>
    <row r="20" spans="2:13" ht="21" hidden="1" thickTop="1" thickBot="1">
      <c r="B20" s="198" t="s">
        <v>25</v>
      </c>
      <c r="C20" s="199"/>
      <c r="D20" s="199"/>
      <c r="E20" s="200"/>
      <c r="F20" s="77">
        <v>0</v>
      </c>
    </row>
    <row r="21" spans="2:13">
      <c r="J21" s="23">
        <f>SUM(J6:J15)</f>
        <v>19.790000000000003</v>
      </c>
      <c r="K21" s="23">
        <f>SUM(K6:K15)</f>
        <v>14.08</v>
      </c>
    </row>
    <row r="23" spans="2:13">
      <c r="L23" s="23">
        <f>J21+K21</f>
        <v>33.870000000000005</v>
      </c>
      <c r="M23" s="23" t="b">
        <f>L23=F16</f>
        <v>1</v>
      </c>
    </row>
  </sheetData>
  <mergeCells count="2">
    <mergeCell ref="B20:E20"/>
    <mergeCell ref="B16:E16"/>
  </mergeCells>
  <phoneticPr fontId="1" type="noConversion"/>
  <pageMargins left="0.25" right="0.25" top="0.75" bottom="0.75" header="0.3" footer="0.3"/>
  <pageSetup paperSize="9" scale="50" fitToHeight="0" orientation="portrait" r:id="rId1"/>
  <rowBreaks count="1" manualBreakCount="1">
    <brk id="16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K33"/>
  <sheetViews>
    <sheetView view="pageBreakPreview" topLeftCell="A2" zoomScale="70" zoomScaleNormal="100" zoomScaleSheetLayoutView="70" workbookViewId="0">
      <selection activeCell="Q10" sqref="Q10"/>
    </sheetView>
  </sheetViews>
  <sheetFormatPr defaultRowHeight="16.5"/>
  <cols>
    <col min="1" max="1" width="3.625" style="23" customWidth="1"/>
    <col min="2" max="2" width="13.75" style="23" customWidth="1"/>
    <col min="3" max="4" width="9" style="23"/>
    <col min="5" max="5" width="33.125" style="23" customWidth="1"/>
    <col min="6" max="6" width="20.625" style="23" customWidth="1"/>
    <col min="7" max="7" width="6.625" style="23" customWidth="1"/>
    <col min="8" max="8" width="9" style="23"/>
    <col min="9" max="10" width="12.625" style="23" customWidth="1"/>
    <col min="11" max="11" width="15.625" style="23" customWidth="1"/>
    <col min="12" max="12" width="3.625" style="23" customWidth="1"/>
    <col min="13" max="16384" width="9" style="23"/>
  </cols>
  <sheetData>
    <row r="1" spans="2:11" ht="19.5">
      <c r="B1" s="28" t="s">
        <v>80</v>
      </c>
    </row>
    <row r="2" spans="2:11" ht="25.5" customHeight="1">
      <c r="B2" s="24" t="s">
        <v>29</v>
      </c>
      <c r="C2" s="24"/>
      <c r="D2" s="24"/>
      <c r="E2" s="24"/>
      <c r="F2" s="24"/>
      <c r="G2" s="24"/>
      <c r="H2" s="24"/>
      <c r="I2" s="24"/>
      <c r="J2" s="24"/>
      <c r="K2" s="24"/>
    </row>
    <row r="3" spans="2:11" ht="19.5">
      <c r="B3" s="28" t="s">
        <v>139</v>
      </c>
    </row>
    <row r="4" spans="2:11" ht="20.25" thickBot="1">
      <c r="B4" s="28" t="s">
        <v>111</v>
      </c>
      <c r="K4" s="25" t="s">
        <v>28</v>
      </c>
    </row>
    <row r="5" spans="2:11" ht="20.25" thickBot="1">
      <c r="B5" s="21" t="s">
        <v>26</v>
      </c>
      <c r="C5" s="20" t="s">
        <v>30</v>
      </c>
      <c r="D5" s="20" t="s">
        <v>31</v>
      </c>
      <c r="E5" s="20" t="s">
        <v>32</v>
      </c>
      <c r="F5" s="20" t="s">
        <v>33</v>
      </c>
      <c r="G5" s="20" t="s">
        <v>34</v>
      </c>
      <c r="H5" s="20" t="s">
        <v>35</v>
      </c>
      <c r="I5" s="20" t="s">
        <v>36</v>
      </c>
      <c r="J5" s="20" t="s">
        <v>37</v>
      </c>
      <c r="K5" s="19" t="s">
        <v>27</v>
      </c>
    </row>
    <row r="6" spans="2:11" ht="20.25" thickTop="1">
      <c r="B6" s="83" t="s">
        <v>38</v>
      </c>
      <c r="C6" s="84" t="s">
        <v>39</v>
      </c>
      <c r="D6" s="85">
        <v>1</v>
      </c>
      <c r="E6" s="84" t="s">
        <v>40</v>
      </c>
      <c r="F6" s="84" t="s">
        <v>112</v>
      </c>
      <c r="G6" s="84" t="s">
        <v>41</v>
      </c>
      <c r="H6" s="86">
        <v>8.1000000000000003E-2</v>
      </c>
      <c r="I6" s="87">
        <f>210000/18</f>
        <v>11666.666666666666</v>
      </c>
      <c r="J6" s="87">
        <f>INT(D6*H6*I6)</f>
        <v>945</v>
      </c>
      <c r="K6" s="88" t="s">
        <v>123</v>
      </c>
    </row>
    <row r="7" spans="2:11" ht="19.5">
      <c r="B7" s="89" t="s">
        <v>38</v>
      </c>
      <c r="C7" s="64" t="s">
        <v>42</v>
      </c>
      <c r="D7" s="90">
        <v>1</v>
      </c>
      <c r="E7" s="64" t="s">
        <v>43</v>
      </c>
      <c r="F7" s="64" t="s">
        <v>113</v>
      </c>
      <c r="G7" s="64" t="s">
        <v>41</v>
      </c>
      <c r="H7" s="65">
        <v>8.1000000000000003E-2</v>
      </c>
      <c r="I7" s="91">
        <f>130000/16</f>
        <v>8125</v>
      </c>
      <c r="J7" s="91">
        <f>INT(D7*H7*I7)</f>
        <v>658</v>
      </c>
      <c r="K7" s="92" t="s">
        <v>123</v>
      </c>
    </row>
    <row r="8" spans="2:11" ht="19.5">
      <c r="B8" s="89" t="s">
        <v>44</v>
      </c>
      <c r="C8" s="64" t="s">
        <v>45</v>
      </c>
      <c r="D8" s="90">
        <v>1</v>
      </c>
      <c r="E8" s="64" t="s">
        <v>46</v>
      </c>
      <c r="F8" s="64" t="s">
        <v>114</v>
      </c>
      <c r="G8" s="64" t="s">
        <v>41</v>
      </c>
      <c r="H8" s="65">
        <f>ROUNDDOWN(0.081*'참조1-1. 도장면적 산출'!K21/'참조1-1. 도장면적 산출'!F16,4)</f>
        <v>3.3599999999999998E-2</v>
      </c>
      <c r="I8" s="91">
        <f>96400/18</f>
        <v>5355.5555555555557</v>
      </c>
      <c r="J8" s="91">
        <f>INT(D8*H8*I8)</f>
        <v>179</v>
      </c>
      <c r="K8" s="92" t="s">
        <v>125</v>
      </c>
    </row>
    <row r="9" spans="2:11" ht="19.5">
      <c r="B9" s="89" t="s">
        <v>44</v>
      </c>
      <c r="C9" s="64" t="s">
        <v>45</v>
      </c>
      <c r="D9" s="90">
        <v>1</v>
      </c>
      <c r="E9" s="64" t="s">
        <v>59</v>
      </c>
      <c r="F9" s="64" t="s">
        <v>115</v>
      </c>
      <c r="G9" s="64" t="s">
        <v>41</v>
      </c>
      <c r="H9" s="65">
        <f>ROUNDDOWN(0.081*'참조1-1. 도장면적 산출'!K21/'참조1-1. 도장면적 산출'!F16,4)</f>
        <v>3.3599999999999998E-2</v>
      </c>
      <c r="I9" s="91">
        <v>28600</v>
      </c>
      <c r="J9" s="91">
        <f>INT(D9*H9*I9)</f>
        <v>960</v>
      </c>
      <c r="K9" s="92" t="s">
        <v>124</v>
      </c>
    </row>
    <row r="10" spans="2:11" ht="19.5">
      <c r="B10" s="89" t="s">
        <v>47</v>
      </c>
      <c r="C10" s="64" t="s">
        <v>45</v>
      </c>
      <c r="D10" s="90">
        <v>2</v>
      </c>
      <c r="E10" s="64" t="s">
        <v>48</v>
      </c>
      <c r="F10" s="64" t="s">
        <v>116</v>
      </c>
      <c r="G10" s="64" t="s">
        <v>41</v>
      </c>
      <c r="H10" s="65">
        <f>ROUND(0.081-H9,4)</f>
        <v>4.7399999999999998E-2</v>
      </c>
      <c r="I10" s="91">
        <f>248000/18</f>
        <v>13777.777777777777</v>
      </c>
      <c r="J10" s="91">
        <f>INT(D10*H10*I10)</f>
        <v>1306</v>
      </c>
      <c r="K10" s="92" t="s">
        <v>123</v>
      </c>
    </row>
    <row r="11" spans="2:11" ht="19.5">
      <c r="B11" s="89"/>
      <c r="C11" s="64" t="s">
        <v>49</v>
      </c>
      <c r="D11" s="90"/>
      <c r="E11" s="64" t="s">
        <v>50</v>
      </c>
      <c r="F11" s="64" t="s">
        <v>51</v>
      </c>
      <c r="G11" s="64" t="s">
        <v>41</v>
      </c>
      <c r="H11" s="65">
        <v>1.2E-2</v>
      </c>
      <c r="I11" s="91">
        <f>121280/18</f>
        <v>6737.7777777777774</v>
      </c>
      <c r="J11" s="93">
        <f>INT(H11*I11)</f>
        <v>80</v>
      </c>
      <c r="K11" s="92" t="s">
        <v>125</v>
      </c>
    </row>
    <row r="12" spans="2:11" ht="19.5">
      <c r="B12" s="89"/>
      <c r="C12" s="64" t="s">
        <v>52</v>
      </c>
      <c r="D12" s="90"/>
      <c r="E12" s="64" t="s">
        <v>53</v>
      </c>
      <c r="F12" s="64" t="s">
        <v>117</v>
      </c>
      <c r="G12" s="64" t="s">
        <v>41</v>
      </c>
      <c r="H12" s="65">
        <v>0.08</v>
      </c>
      <c r="I12" s="91">
        <f>248000/18</f>
        <v>13777.777777777777</v>
      </c>
      <c r="J12" s="93">
        <f t="shared" ref="J12:J13" si="0">INT(H12*I12)</f>
        <v>1102</v>
      </c>
      <c r="K12" s="92" t="s">
        <v>126</v>
      </c>
    </row>
    <row r="13" spans="2:11" ht="20.25" thickBot="1">
      <c r="B13" s="94"/>
      <c r="C13" s="95" t="s">
        <v>54</v>
      </c>
      <c r="D13" s="96"/>
      <c r="E13" s="95" t="s">
        <v>55</v>
      </c>
      <c r="F13" s="95" t="s">
        <v>127</v>
      </c>
      <c r="G13" s="95" t="s">
        <v>57</v>
      </c>
      <c r="H13" s="97">
        <v>0.15</v>
      </c>
      <c r="I13" s="98">
        <v>1210</v>
      </c>
      <c r="J13" s="99">
        <f t="shared" si="0"/>
        <v>181</v>
      </c>
      <c r="K13" s="100" t="s">
        <v>128</v>
      </c>
    </row>
    <row r="14" spans="2:11" ht="21" thickTop="1" thickBot="1">
      <c r="B14" s="195" t="s">
        <v>25</v>
      </c>
      <c r="C14" s="196"/>
      <c r="D14" s="196"/>
      <c r="E14" s="196"/>
      <c r="F14" s="196"/>
      <c r="G14" s="196"/>
      <c r="H14" s="196"/>
      <c r="I14" s="197"/>
      <c r="J14" s="49">
        <f>SUM(J6:J13)</f>
        <v>5411</v>
      </c>
      <c r="K14" s="50"/>
    </row>
    <row r="15" spans="2:11" ht="19.5">
      <c r="B15" s="51"/>
      <c r="C15" s="51"/>
      <c r="D15" s="51"/>
      <c r="E15" s="51"/>
      <c r="F15" s="51"/>
      <c r="G15" s="51"/>
      <c r="H15" s="51"/>
      <c r="I15" s="51"/>
      <c r="J15" s="52"/>
      <c r="K15" s="53"/>
    </row>
    <row r="16" spans="2:11" ht="20.25" hidden="1" thickBot="1">
      <c r="B16" s="28" t="s">
        <v>118</v>
      </c>
      <c r="K16" s="25" t="s">
        <v>28</v>
      </c>
    </row>
    <row r="17" spans="2:11" ht="20.25" hidden="1" thickBot="1">
      <c r="B17" s="21" t="s">
        <v>26</v>
      </c>
      <c r="C17" s="20" t="s">
        <v>30</v>
      </c>
      <c r="D17" s="20" t="s">
        <v>31</v>
      </c>
      <c r="E17" s="20" t="s">
        <v>32</v>
      </c>
      <c r="F17" s="20" t="s">
        <v>33</v>
      </c>
      <c r="G17" s="20" t="s">
        <v>34</v>
      </c>
      <c r="H17" s="20" t="s">
        <v>35</v>
      </c>
      <c r="I17" s="20" t="s">
        <v>36</v>
      </c>
      <c r="J17" s="20" t="s">
        <v>37</v>
      </c>
      <c r="K17" s="19" t="s">
        <v>27</v>
      </c>
    </row>
    <row r="18" spans="2:11" ht="20.25" hidden="1" thickTop="1">
      <c r="B18" s="32" t="s">
        <v>38</v>
      </c>
      <c r="C18" s="29" t="s">
        <v>39</v>
      </c>
      <c r="D18" s="30">
        <v>1</v>
      </c>
      <c r="E18" s="29" t="s">
        <v>40</v>
      </c>
      <c r="F18" s="29" t="s">
        <v>112</v>
      </c>
      <c r="G18" s="29" t="s">
        <v>41</v>
      </c>
      <c r="H18" s="44">
        <v>8.1000000000000003E-2</v>
      </c>
      <c r="I18" s="45">
        <v>11666.666666666666</v>
      </c>
      <c r="J18" s="45">
        <f>INT(D18*H18*I18)</f>
        <v>945</v>
      </c>
      <c r="K18" s="73" t="s">
        <v>123</v>
      </c>
    </row>
    <row r="19" spans="2:11" ht="19.5" hidden="1">
      <c r="B19" s="13" t="s">
        <v>38</v>
      </c>
      <c r="C19" s="8" t="s">
        <v>42</v>
      </c>
      <c r="D19" s="31">
        <v>1</v>
      </c>
      <c r="E19" s="8" t="s">
        <v>43</v>
      </c>
      <c r="F19" s="8" t="s">
        <v>113</v>
      </c>
      <c r="G19" s="8" t="s">
        <v>41</v>
      </c>
      <c r="H19" s="7">
        <v>8.1000000000000003E-2</v>
      </c>
      <c r="I19" s="11">
        <v>8125</v>
      </c>
      <c r="J19" s="11">
        <f>INT(D19*H19*I19)</f>
        <v>658</v>
      </c>
      <c r="K19" s="5" t="s">
        <v>123</v>
      </c>
    </row>
    <row r="20" spans="2:11" ht="19.5" hidden="1">
      <c r="B20" s="13" t="s">
        <v>44</v>
      </c>
      <c r="C20" s="8" t="s">
        <v>45</v>
      </c>
      <c r="D20" s="31">
        <v>1</v>
      </c>
      <c r="E20" s="8" t="s">
        <v>46</v>
      </c>
      <c r="F20" s="8" t="s">
        <v>114</v>
      </c>
      <c r="G20" s="8" t="s">
        <v>41</v>
      </c>
      <c r="H20" s="7" t="e">
        <f>ROUNDDOWN(0.081*'참조1-1. 도장면적 산출'!#REF!/'참조1-1. 도장면적 산출'!F20,4)</f>
        <v>#REF!</v>
      </c>
      <c r="I20" s="11">
        <v>5355.5555555555557</v>
      </c>
      <c r="J20" s="11" t="e">
        <f>INT(D20*H20*I20)</f>
        <v>#REF!</v>
      </c>
      <c r="K20" s="5" t="s">
        <v>125</v>
      </c>
    </row>
    <row r="21" spans="2:11" ht="19.5" hidden="1">
      <c r="B21" s="13" t="s">
        <v>44</v>
      </c>
      <c r="C21" s="8" t="s">
        <v>45</v>
      </c>
      <c r="D21" s="31">
        <v>1</v>
      </c>
      <c r="E21" s="8" t="s">
        <v>59</v>
      </c>
      <c r="F21" s="8" t="s">
        <v>115</v>
      </c>
      <c r="G21" s="8" t="s">
        <v>41</v>
      </c>
      <c r="H21" s="7" t="e">
        <f>ROUNDDOWN(0.081*'참조1-1. 도장면적 산출'!#REF!/'참조1-1. 도장면적 산출'!F20,4)</f>
        <v>#REF!</v>
      </c>
      <c r="I21" s="11">
        <v>28600</v>
      </c>
      <c r="J21" s="11" t="e">
        <f>INT(D21*H21*I21)</f>
        <v>#REF!</v>
      </c>
      <c r="K21" s="5" t="s">
        <v>124</v>
      </c>
    </row>
    <row r="22" spans="2:11" ht="19.5" hidden="1">
      <c r="B22" s="13" t="s">
        <v>47</v>
      </c>
      <c r="C22" s="8" t="s">
        <v>45</v>
      </c>
      <c r="D22" s="31">
        <v>2</v>
      </c>
      <c r="E22" s="8" t="s">
        <v>48</v>
      </c>
      <c r="F22" s="8" t="s">
        <v>116</v>
      </c>
      <c r="G22" s="8" t="s">
        <v>41</v>
      </c>
      <c r="H22" s="7" t="e">
        <f>0.081-H21</f>
        <v>#REF!</v>
      </c>
      <c r="I22" s="11">
        <v>13777.777777777777</v>
      </c>
      <c r="J22" s="11" t="e">
        <f>INT(D22*H22*I22)</f>
        <v>#REF!</v>
      </c>
      <c r="K22" s="5" t="s">
        <v>123</v>
      </c>
    </row>
    <row r="23" spans="2:11" ht="19.5" hidden="1">
      <c r="B23" s="13"/>
      <c r="C23" s="8" t="s">
        <v>49</v>
      </c>
      <c r="D23" s="31"/>
      <c r="E23" s="8" t="s">
        <v>50</v>
      </c>
      <c r="F23" s="8" t="s">
        <v>51</v>
      </c>
      <c r="G23" s="8" t="s">
        <v>41</v>
      </c>
      <c r="H23" s="7">
        <v>1.2E-2</v>
      </c>
      <c r="I23" s="11">
        <v>6737.7777777777774</v>
      </c>
      <c r="J23" s="74">
        <f>INT(H23*I23)</f>
        <v>80</v>
      </c>
      <c r="K23" s="5" t="s">
        <v>125</v>
      </c>
    </row>
    <row r="24" spans="2:11" ht="19.5" hidden="1">
      <c r="B24" s="13"/>
      <c r="C24" s="8" t="s">
        <v>52</v>
      </c>
      <c r="D24" s="31"/>
      <c r="E24" s="8" t="s">
        <v>53</v>
      </c>
      <c r="F24" s="8" t="str">
        <f>F12</f>
        <v>노루씰 #6000 PUTTY</v>
      </c>
      <c r="G24" s="8" t="s">
        <v>41</v>
      </c>
      <c r="H24" s="7">
        <v>0.08</v>
      </c>
      <c r="I24" s="11">
        <v>13777.777777777777</v>
      </c>
      <c r="J24" s="74">
        <f t="shared" ref="J24:J25" si="1">INT(H24*I24)</f>
        <v>1102</v>
      </c>
      <c r="K24" s="5" t="s">
        <v>126</v>
      </c>
    </row>
    <row r="25" spans="2:11" ht="20.25" hidden="1" thickBot="1">
      <c r="B25" s="17"/>
      <c r="C25" s="46" t="s">
        <v>54</v>
      </c>
      <c r="D25" s="47"/>
      <c r="E25" s="46" t="s">
        <v>55</v>
      </c>
      <c r="F25" s="46" t="s">
        <v>56</v>
      </c>
      <c r="G25" s="46" t="s">
        <v>57</v>
      </c>
      <c r="H25" s="16">
        <v>0.15</v>
      </c>
      <c r="I25" s="48">
        <v>1150</v>
      </c>
      <c r="J25" s="75">
        <f t="shared" si="1"/>
        <v>172</v>
      </c>
      <c r="K25" s="76" t="s">
        <v>128</v>
      </c>
    </row>
    <row r="26" spans="2:11" ht="21" hidden="1" thickTop="1" thickBot="1">
      <c r="B26" s="195" t="s">
        <v>25</v>
      </c>
      <c r="C26" s="196"/>
      <c r="D26" s="196"/>
      <c r="E26" s="196"/>
      <c r="F26" s="196"/>
      <c r="G26" s="196"/>
      <c r="H26" s="196"/>
      <c r="I26" s="197"/>
      <c r="J26" s="49" t="e">
        <f>SUM(J18:J25)</f>
        <v>#REF!</v>
      </c>
      <c r="K26" s="50"/>
    </row>
    <row r="27" spans="2:11" ht="19.5">
      <c r="B27" s="66" t="s">
        <v>119</v>
      </c>
      <c r="C27" s="26"/>
      <c r="D27" s="26"/>
      <c r="E27" s="26"/>
      <c r="F27" s="26"/>
      <c r="G27" s="26"/>
      <c r="H27" s="26"/>
      <c r="I27" s="26"/>
      <c r="J27" s="27"/>
      <c r="K27" s="27"/>
    </row>
    <row r="28" spans="2:11" ht="19.5">
      <c r="B28" s="9" t="s">
        <v>81</v>
      </c>
    </row>
    <row r="29" spans="2:11" ht="19.5">
      <c r="B29" s="9" t="s">
        <v>85</v>
      </c>
    </row>
    <row r="30" spans="2:11" ht="19.5">
      <c r="B30" s="9" t="s">
        <v>82</v>
      </c>
    </row>
    <row r="31" spans="2:11" ht="19.5">
      <c r="B31" s="9" t="s">
        <v>83</v>
      </c>
    </row>
    <row r="32" spans="2:11" ht="19.5">
      <c r="B32" s="9" t="s">
        <v>84</v>
      </c>
    </row>
    <row r="33" spans="2:2" ht="19.5">
      <c r="B33" s="12" t="s">
        <v>129</v>
      </c>
    </row>
  </sheetData>
  <mergeCells count="2">
    <mergeCell ref="B14:I14"/>
    <mergeCell ref="B26:I26"/>
  </mergeCells>
  <phoneticPr fontId="1" type="noConversion"/>
  <pageMargins left="0.25" right="0.25" top="0.75" bottom="0.75" header="0.3" footer="0.3"/>
  <pageSetup paperSize="9" scale="61" fitToHeight="0" orientation="portrait" r:id="rId1"/>
  <ignoredErrors>
    <ignoredError sqref="I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표지</vt:lpstr>
      <vt:lpstr>총괄표</vt:lpstr>
      <vt:lpstr>공사총괄내역서</vt:lpstr>
      <vt:lpstr>참조1-1. 도장면적 산출</vt:lpstr>
      <vt:lpstr>참조1-2. 도장단가 산출</vt:lpstr>
      <vt:lpstr>공사총괄내역서!Print_Area</vt:lpstr>
      <vt:lpstr>'참조1-1. 도장면적 산출'!Print_Area</vt:lpstr>
      <vt:lpstr>'참조1-2. 도장단가 산출'!Print_Area</vt:lpstr>
      <vt:lpstr>총괄표!Print_Area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 준혁/4급병/인천지역본부 관로보전부</dc:creator>
  <cp:lastModifiedBy>이영현/4급병/인천지역본부 관리부</cp:lastModifiedBy>
  <cp:lastPrinted>2025-01-15T06:10:10Z</cp:lastPrinted>
  <dcterms:created xsi:type="dcterms:W3CDTF">2018-10-12T01:12:30Z</dcterms:created>
  <dcterms:modified xsi:type="dcterms:W3CDTF">2026-01-20T01:43:19Z</dcterms:modified>
</cp:coreProperties>
</file>